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tabRatio="594" activeTab="0"/>
  </bookViews>
  <sheets>
    <sheet name="Planilha Orçada" sheetId="1" r:id="rId1"/>
  </sheets>
  <definedNames>
    <definedName name="_xlnm.Print_Area" localSheetId="0">'Planilha Orçada'!$A$1:$K$103</definedName>
  </definedNames>
  <calcPr fullCalcOnLoad="1" fullPrecision="0"/>
</workbook>
</file>

<file path=xl/sharedStrings.xml><?xml version="1.0" encoding="utf-8"?>
<sst xmlns="http://schemas.openxmlformats.org/spreadsheetml/2006/main" count="284" uniqueCount="174">
  <si>
    <t>1.1</t>
  </si>
  <si>
    <t>1.2</t>
  </si>
  <si>
    <t>PLANILHA DE ORÇAMENTOS - COMPRA DE MATERIAIS E/OU SERVIÇOS</t>
  </si>
  <si>
    <t>ITEM</t>
  </si>
  <si>
    <t>DESCRIÇÃO</t>
  </si>
  <si>
    <t>QUANT.</t>
  </si>
  <si>
    <t>UNID.</t>
  </si>
  <si>
    <t>PREÇO UNITÁRIO</t>
  </si>
  <si>
    <t>PREÇO TOTAL</t>
  </si>
  <si>
    <t>MATERIAL</t>
  </si>
  <si>
    <t>MÃO DE OBRA</t>
  </si>
  <si>
    <t>m²</t>
  </si>
  <si>
    <t>x,xx</t>
  </si>
  <si>
    <t>m</t>
  </si>
  <si>
    <t>1.3</t>
  </si>
  <si>
    <t>1.4</t>
  </si>
  <si>
    <t>1.5</t>
  </si>
  <si>
    <t>1.6</t>
  </si>
  <si>
    <t xml:space="preserve">TOTAL GERAL </t>
  </si>
  <si>
    <t>1.7</t>
  </si>
  <si>
    <t>INST. MECÂNICAS</t>
  </si>
  <si>
    <t>SUBTOTAL INST. MECÂNICAS:</t>
  </si>
  <si>
    <t>I</t>
  </si>
  <si>
    <t>II</t>
  </si>
  <si>
    <t>PREÇO UNITÁRIO COM BDI</t>
  </si>
  <si>
    <t xml:space="preserve">BDI </t>
  </si>
  <si>
    <t>PROPONENTE</t>
  </si>
  <si>
    <t>NOME:</t>
  </si>
  <si>
    <t>TELEFONE:</t>
  </si>
  <si>
    <t>CAU/CREA:</t>
  </si>
  <si>
    <t>EMAIL:</t>
  </si>
  <si>
    <t>LOTE</t>
  </si>
  <si>
    <t>ÚNICO</t>
  </si>
  <si>
    <t>MATERIAIS E EQUIPAMENTOS</t>
  </si>
  <si>
    <t>1.1.1</t>
  </si>
  <si>
    <t>unid.</t>
  </si>
  <si>
    <t>1.1.2</t>
  </si>
  <si>
    <t>1.1.3</t>
  </si>
  <si>
    <t>1.1.4</t>
  </si>
  <si>
    <t>Defletor horizontal para condensadora axial de mini split 24.000 Btu/h</t>
  </si>
  <si>
    <t>FORNECIMENTO E INSTALAÇÃO DE EQUIPAMENTOS DE AR CONDICIONADO PARA O ED. CHASE 13º ANDAR SALAS DE TREINAMENTO</t>
  </si>
  <si>
    <t>III</t>
  </si>
  <si>
    <t>INSTALAÇÕES ELÉTRICAS DAS ESTAÇÕES TRABALHO:</t>
  </si>
  <si>
    <t>Cabo tipo PP livre de halogênio tipo flexível seção 3x1,0mm² (fazer rabichinhos (0,30m) dos plugues fêmeas)</t>
  </si>
  <si>
    <t>Cabo tipo PP livre de halogênio tipo flexível seção 3x1,5mm² (ligações para os PC´s nas mesas a partir de pontos existentes na parede)</t>
  </si>
  <si>
    <t>Cabo singelo livre de halogênio tipo flexível seção 2,5mm² (fiação que corre dentro da canaleta dutotec a partir dos pontos exitentes até a conexão c/ cabo PP)</t>
  </si>
  <si>
    <t xml:space="preserve">Canaleta ventilada tipo hellermann 30x30cm (passagem de fiação debaixo  mesas) </t>
  </si>
  <si>
    <t>pç</t>
  </si>
  <si>
    <t xml:space="preserve">Plugue tipo fêmea padrão brasileiro com 3 polos - 20A para a ligação dos PC´s nas mesas </t>
  </si>
  <si>
    <t>unid</t>
  </si>
  <si>
    <t xml:space="preserve">Plugue tipo macho padrão brasileiro com 3 polos - 20A para a ligação dos PC´s nas mesas </t>
  </si>
  <si>
    <t>1.8</t>
  </si>
  <si>
    <t>Suporte para canaleta de aluminio p/tres blocos com, duas tomadas tipo bloco NBR-20A (preta), mais um bloco cego (mesa do supervisor)</t>
  </si>
  <si>
    <t>un</t>
  </si>
  <si>
    <t>1.9</t>
  </si>
  <si>
    <t>Suporte para canaleta de aluminio p/tres blocos com, duas tomadas tipo bloco NBR.20A (azul), mais um bloco cego (TV´s)</t>
  </si>
  <si>
    <t>INSTALAÇÕES ELÉTRICAS DE ILUMINAÇÃO, TOMADAS E DESMOBILIZAÇÃO DO EXISTENTE</t>
  </si>
  <si>
    <t>2.1</t>
  </si>
  <si>
    <t>2.2</t>
  </si>
  <si>
    <t>2.3</t>
  </si>
  <si>
    <t>2.4</t>
  </si>
  <si>
    <t>2.5</t>
  </si>
  <si>
    <t>2.6</t>
  </si>
  <si>
    <t>2.7</t>
  </si>
  <si>
    <t>2.8</t>
  </si>
  <si>
    <t>2.9</t>
  </si>
  <si>
    <t>cj</t>
  </si>
  <si>
    <t>2.10</t>
  </si>
  <si>
    <t>2.11</t>
  </si>
  <si>
    <t>Plug Macho e fêmea novo padrão - ligação luminárias</t>
  </si>
  <si>
    <t>Suporte para canaleta de aluminio p/tres blocos com, duas tomadas tipo bloco NBR.20A (azul), mais um bloco cego (tomadas de geladeiras, cafeteiras, bebedouro,som).</t>
  </si>
  <si>
    <t>Revisão e reaperto de centro de distribuição elétrico do andar  (estabilizado e de energia comum)</t>
  </si>
  <si>
    <t xml:space="preserve">Reidentificação de tomadas em circuitos de energia estabilizada (pretas), comuns (preta ou vermelha 110 e 220V) </t>
  </si>
  <si>
    <t>INSTALAÇÕES DE REDE ESTRUTURADA DAS ESTAÇÕES DE TRABALHO:</t>
  </si>
  <si>
    <t>3.1</t>
  </si>
  <si>
    <t>Canaleta aluminio 73x45 tripla c/ tampa de encaixe - Pintada</t>
  </si>
  <si>
    <t>3.2</t>
  </si>
  <si>
    <t>Canaleta aluminio 73x25 tripla c/ tampa de encaixe - Pintada</t>
  </si>
  <si>
    <t>3.3</t>
  </si>
  <si>
    <t>Adaptador para canaleta Dutotec 73x25mm - 3x1</t>
  </si>
  <si>
    <t>3.4</t>
  </si>
  <si>
    <t>Curva 90º metálica especifica de canaleta de aluminio</t>
  </si>
  <si>
    <t>3.5</t>
  </si>
  <si>
    <t xml:space="preserve">        -73x45mm</t>
  </si>
  <si>
    <t xml:space="preserve">        -73x25mm</t>
  </si>
  <si>
    <t xml:space="preserve">Caixa de passagem 100X100X50mm especifica de canaleta de aluminio </t>
  </si>
  <si>
    <t>Cabo UTP categoria 5e (pontos lógicos todos novos e telefôncios na mesa do supervisor)</t>
  </si>
  <si>
    <t>Conector RJ-45 macho cat 5e</t>
  </si>
  <si>
    <t>Suporte para canaleta de aluminio p/tres blocos sendo dois blocos c/RJ.45 e mais um bloco cego Para as mesas dos supervisores e TV´s</t>
  </si>
  <si>
    <t xml:space="preserve">Cabo HDMI da TV para o PC com 10m </t>
  </si>
  <si>
    <t>Caixa de som modelo existente</t>
  </si>
  <si>
    <t>Rack 19" tamanho 16U (Operadoras) com três bandeijas, um organizador de cabos e 96 conjuntos de parafuso e porca gaiola - Completo</t>
  </si>
  <si>
    <t>Patch Cord 1,0m (Rack) azul</t>
  </si>
  <si>
    <t>Régua para 8 tomadas 3P - 20A - ângulo 45º - para rack</t>
  </si>
  <si>
    <t>Organizador metálico para rack na cor preta c/ parafusos e porca gaiola</t>
  </si>
  <si>
    <t>Fornecimento e instalação completa de Unidade condicionadora tipo mini split, evaporadora modelo Teto, ciclo reverso, capacidade nominal 30.000 Btu/h, 220V 1F. Fluído refrigerante isento de cloro (HFC).  incluíndo rede frigorígena nova de cobre, isolamento térmico, solda, alto-vácuo, calços antivibração, complemento de fluido refrigerante, suporte interno e externo, teste de partida, acessórios diversos para fixação, interligação a rede de drenagem(com isolamento), adequação no ponto elétrico, adequação no dreno, adequações civis necessárias, contatora e timer de programação horário semanal. Acionamento por controle remoto sem fio. Ref. Modelo  42XQL30C5 (evaporadora) e 38KQK030515MC
(condensadora) Marca Carrier ou Equivalente</t>
  </si>
  <si>
    <t>Defletor horizontal para condensadora axial de mini split 30.000 Btu/h</t>
  </si>
  <si>
    <t>Desmontagem, limpeza (incluindo limpeza da tubulação de dreno) e revisão de uma evaporadora modelo Cassete , ciclo reverso, capacidade  24.000 Btu/h .</t>
  </si>
  <si>
    <t>Desmontagem, limpeza (incluindo limpeza da tubulação de dreno) e revisão de uma evaporadora modelo Teto , ciclo reverso, capacidade  30.000 Btu/h .</t>
  </si>
  <si>
    <t>Fornecimento e instalação completa de Unidade condicionadora tipo mini split, evaporadora modelo Teto, ciclo reverso, capacidade nominal 24.000 Btu/h, 220V 1F. Fluído refrigerante isento de cloro (HFC).  incluíndo rede frigorígena nova de cobre, isolamento térmico, solda, alto-vácuo, calços antivibração, complemento de fluido refrigerante, suporte interno e externo, teste de partida, acessórios diversos para fixação, interligação a rede de drenagem(com isolamento), adequação no ponto elétrico, adequação no dreno, adequações civis necessárias, contatora e timer de programação horário semanal. Acionamento por controle remoto sem fio. Ref. Modelo  42XQL24C5 (evaporadora) e 38KQK024515MC (condensadora) Marca Carrier ou Equivalente</t>
  </si>
  <si>
    <t>1.1.5</t>
  </si>
  <si>
    <t>1.1.6</t>
  </si>
  <si>
    <t>Demolição</t>
  </si>
  <si>
    <t>m³</t>
  </si>
  <si>
    <t>- Limpeza final da obra</t>
  </si>
  <si>
    <t>Divisórias e Painéis</t>
  </si>
  <si>
    <t>Complementos / Diversos</t>
  </si>
  <si>
    <t>- piso vinilico tipo paviflex. O material removido sera descartado pelo contratado.</t>
  </si>
  <si>
    <t>- Montar divisórias duplas (material existente desmontado para reaproveitamento) do tipo PN1 (painel - painel), intercalada com lã de rocha conforme leiaute anexo (pé direiro 2,58m)</t>
  </si>
  <si>
    <t xml:space="preserve">- Portas completas para instalação na área de divisórias leves, com espessura 35mm. modulação 211x82cm, cor areia jundiai, eucatex, com ferragens (marcos, dobradiças e testeiras) e fechaduras. </t>
  </si>
  <si>
    <t>- instalar persianas existentes (removidas do local para reaproveitamento)</t>
  </si>
  <si>
    <t>4.1</t>
  </si>
  <si>
    <t>4.2</t>
  </si>
  <si>
    <t>- Preparar (tapar furos, massa corrida e lixamento) e pintar paredes internas das salas com tinta acrilica marca suvinil sou similar, cor gelo semibrilho, padrão Banrisul. Deverão ser dadas tantas demãos quanto necessárias para o efetivo cobrimento da superfície (mínimo 2 demãos).</t>
  </si>
  <si>
    <t>xxx</t>
  </si>
  <si>
    <t>SUBTOTAL OBRA CIVIL</t>
  </si>
  <si>
    <t>- Desmontar divisórias duplas existentes do tipo PN1 (painel - painel), intercalada com lã de rocha conforme leiaute anexo (pé direito 2,58m) para reaproveitamento na própria obra.</t>
  </si>
  <si>
    <t>- Fornecer materiais e montar divisória do tipo PN1, no padrão existente, estrutura de aço com pintura eletrostática na cor preta (naval); paineis miolo celular de espessura 35mm, parede dupla (painel - painel) intercalada com lã de vidro, moduluação 120cm eixo a eixo na cor areia jundiaí, eucatex.</t>
  </si>
  <si>
    <t>- Remover persianas horizontais (embalar em sacos plasticos para posterior recolocação)</t>
  </si>
  <si>
    <t>- Remover divisoria simples do tipo PN1 (painel-painel) para  reaproveitamento  do material pelo contratante.</t>
  </si>
  <si>
    <t>- Remoção de entulho</t>
  </si>
  <si>
    <t>OBRA CIVIL</t>
  </si>
  <si>
    <t>Pavimentações e revestimentos</t>
  </si>
  <si>
    <t>Fornecer e instalar fita metálica transição de piso do acesso dos sanitários e entrada principal para circulação de acesso elevadores.</t>
  </si>
  <si>
    <t xml:space="preserve">  Pintar duas portas de madeira, marco e guarnições dos sanitários com tinta esmalte sintético, semibrilho, cor branco.</t>
  </si>
  <si>
    <t>Pintar com tinta PVA na cor branco a laje (teto dos sanitários), no minimo 2 demãos.</t>
  </si>
  <si>
    <t>- Pintar Forro metálico tipo luxalon existente com esmalte sintético, cor branco fosco, no minimo duas demãos.</t>
  </si>
  <si>
    <t>- Fornecer e instalar piso vinílico mineral marca Belgotex em placas de 0,60x0,60cm, com 3mm de espessura e 0,50 de capa de uso, ou similar, fixado com adesivo globalfix ou similar, conforme recomendação do fabricante, incluindo regularização do contrapiso existente. Metragem considerada sem quebra. Cor cinza claro (apresentar amostra para aprovação).</t>
  </si>
  <si>
    <t>INFRAESTRUTURA ELÉTRICA E LÓGICA - SALA DE TREINAMENTO NO 13º ANDAR DO CHASE</t>
  </si>
  <si>
    <t>Filtro de linha com gabinete metálico de alta resistência a impactos, possuindo no mínimo 04 tomadas elétricas separadas para melhor encaixe e compatíveis com a norma NBR 14136,  cabo tripolar certificado pelo INMETRO com comprimento mínimo de 1,4 metros para potência de 1270VA para 127V e 2200VA para 220V</t>
  </si>
  <si>
    <t>Filtro de linha existente</t>
  </si>
  <si>
    <t>1.10</t>
  </si>
  <si>
    <t>Cabo flexível PP 3x1,5mm² - Ligação das luminárias a partir de ponto existente.</t>
  </si>
  <si>
    <t>Luminárias 1x32 W de embutir em forro de luxalon com refletor branco.</t>
  </si>
  <si>
    <t xml:space="preserve">Limpeza dos refletores embutidos exitentes </t>
  </si>
  <si>
    <t>Lâmpadas led tubo G2 1200mm G13 - Branco neutro - 25.000h - L-70 - 17W</t>
  </si>
  <si>
    <t xml:space="preserve">Remanejamento de baixadas com interrupotes existentes simples, duplos e triplos completas </t>
  </si>
  <si>
    <t>Retirada e descarte de acordo com a legislação vigente de luminárias de 1x40W em forro de luxalon existente que também será retirado</t>
  </si>
  <si>
    <t>Retirada e entrega dos materias retirados das instalações eletro-logicas exitentes tais como: rack de comunicação existente, canaletas dutotec cor alumínio natural, helermann RD e ventiladas, fiação elétrica e cabos UTP entrega na Bagergs em Canoas tendo antes a conferência da fiscalização</t>
  </si>
  <si>
    <t>INSTALAÇÕES ELÉTRICAS em 4 BANHEIROS:</t>
  </si>
  <si>
    <t>Luminária led de sobrepor 20W -5700k - quadrada (22,5x22,5cm) de sobrepor completa tipo Save energy</t>
  </si>
  <si>
    <t>Lâmpadas led T8 - 60cm equivalente a fluorescente de 16W  - 4.000k - 25.000h em luminária existente</t>
  </si>
  <si>
    <t>Interruptor duplo com tomada de embutir modelo modular, no qual os parafusos de fixação no espelho externo não ficam aparecendo</t>
  </si>
  <si>
    <t xml:space="preserve">Retirada de luminárias, lâmpadas e interruptores existentes nos banheiros </t>
  </si>
  <si>
    <t>Dispositivo DR 25A - sensibilidade 30mA - tipo Siemens - banheiros e/ou copa</t>
  </si>
  <si>
    <t>4.3</t>
  </si>
  <si>
    <t>4.4</t>
  </si>
  <si>
    <t>4.5</t>
  </si>
  <si>
    <t>4.6</t>
  </si>
  <si>
    <t>4.7</t>
  </si>
  <si>
    <t>4.8</t>
  </si>
  <si>
    <t>4.9</t>
  </si>
  <si>
    <t>4.10</t>
  </si>
  <si>
    <t>4.11</t>
  </si>
  <si>
    <t>4.12</t>
  </si>
  <si>
    <t>Reinstalação de caixas de som existente</t>
  </si>
  <si>
    <t>4.13</t>
  </si>
  <si>
    <t>4.14</t>
  </si>
  <si>
    <t>4.15</t>
  </si>
  <si>
    <t>Patch Panel 24 portas p/ Rack 19" - cat 5e</t>
  </si>
  <si>
    <t>4.16</t>
  </si>
  <si>
    <t>4.17</t>
  </si>
  <si>
    <t>4.18</t>
  </si>
  <si>
    <t>4.19</t>
  </si>
  <si>
    <t xml:space="preserve">"Asbuilt" dos projetos elétrico (iluminação) e de automação (eletrico e sinal) contemplando as mudanças realizadas (200 m²) </t>
  </si>
  <si>
    <t xml:space="preserve">SUBTOTAL </t>
  </si>
  <si>
    <r>
      <rPr>
        <b/>
        <sz val="12"/>
        <rFont val="MS Sans Serif"/>
        <family val="0"/>
      </rPr>
      <t xml:space="preserve">2. ENDEREÇO DE EXECUÇÃO/ENTREGA: </t>
    </r>
    <r>
      <rPr>
        <sz val="12"/>
        <rFont val="MS Sans Serif"/>
        <family val="0"/>
      </rPr>
      <t xml:space="preserve">Rua dos Andradas, 1121 13º Andar Centro Histórico Porto Alegre / RS </t>
    </r>
  </si>
  <si>
    <t>ENCARGOS SOCIAIS - SINAPI-RS</t>
  </si>
  <si>
    <r>
      <t xml:space="preserve">3. PRAZO DE EXECUÇÃO/ENTREGA: </t>
    </r>
    <r>
      <rPr>
        <sz val="12"/>
        <rFont val="MS Sans Serif"/>
        <family val="0"/>
      </rPr>
      <t xml:space="preserve">Conforme Termo de Referência. </t>
    </r>
  </si>
  <si>
    <r>
      <t xml:space="preserve">4. HORÁRIO PARA EXECUÇÃO/ENTREGA: </t>
    </r>
    <r>
      <rPr>
        <sz val="12"/>
        <rFont val="MS Sans Serif"/>
        <family val="0"/>
      </rPr>
      <t>Conforme Termo de Referência.</t>
    </r>
  </si>
  <si>
    <r>
      <t>5. CONDIÇÕES DE PAGAMENTO:</t>
    </r>
    <r>
      <rPr>
        <sz val="12"/>
        <rFont val="MS Sans Serif"/>
        <family val="0"/>
      </rPr>
      <t xml:space="preserve"> Conforme Termo de Referência.</t>
    </r>
  </si>
  <si>
    <r>
      <t xml:space="preserve">1. OBJETO: </t>
    </r>
    <r>
      <rPr>
        <sz val="12"/>
        <rFont val="MS Sans Serif"/>
        <family val="0"/>
      </rPr>
      <t>Obras Civís, instalações elétricas e mecânicas para reforma da Sala de Treinamento da Unidade de Infraestrutura e Tecnologia.</t>
    </r>
  </si>
  <si>
    <t>A - OBSERVAÇÕES Conforme Termo de Referência.</t>
  </si>
  <si>
    <t>Obras Civís, instalações elétricas e mecânicas para reforma da Sala de Treinamento da Unidade de Infraestrutura e Tecnologia.</t>
  </si>
</sst>
</file>

<file path=xl/styles.xml><?xml version="1.0" encoding="utf-8"?>
<styleSheet xmlns="http://schemas.openxmlformats.org/spreadsheetml/2006/main">
  <numFmts count="62">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quot;R$&quot;#,##0_);\(&quot;R$&quot;#,##0\)"/>
    <numFmt numFmtId="179" formatCode="&quot;R$&quot;#,##0_);[Red]\(&quot;R$&quot;#,##0\)"/>
    <numFmt numFmtId="180" formatCode="&quot;R$&quot;#,##0.00_);\(&quot;R$&quot;#,##0.00\)"/>
    <numFmt numFmtId="181" formatCode="&quot;R$&quot;#,##0.00_);[Red]\(&quot;R$&quot;#,##0.00\)"/>
    <numFmt numFmtId="182" formatCode="_(&quot;R$&quot;* #,##0_);_(&quot;R$&quot;* \(#,##0\);_(&quot;R$&quot;* &quot;-&quot;_);_(@_)"/>
    <numFmt numFmtId="183" formatCode="_(&quot;R$&quot;* #,##0.00_);_(&quot;R$&quot;* \(#,##0.00\);_(&quot;R$&quot;*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quot;$&quot;* #,##0.00_);_(&quot;$&quot;* \(#,##0.00\);_(&quot;$&quot;* &quot;-&quot;??_);_(@_)"/>
    <numFmt numFmtId="190" formatCode="&quot;Cr$&quot;#,##0_);\(&quot;Cr$&quot;#,##0\)"/>
    <numFmt numFmtId="191" formatCode="&quot;Cr$&quot;#,##0_);[Red]\(&quot;Cr$&quot;#,##0\)"/>
    <numFmt numFmtId="192" formatCode="&quot;Cr$&quot;#,##0.00_);\(&quot;Cr$&quot;#,##0.00\)"/>
    <numFmt numFmtId="193" formatCode="&quot;Cr$&quot;#,##0.00_);[Red]\(&quot;Cr$&quot;#,##0.00\)"/>
    <numFmt numFmtId="194" formatCode="_(&quot;Cr$&quot;* #,##0_);_(&quot;Cr$&quot;* \(#,##0\);_(&quot;Cr$&quot;* &quot;-&quot;_);_(@_)"/>
    <numFmt numFmtId="195" formatCode="_(&quot;Cr$&quot;* #,##0.00_);_(&quot;Cr$&quot;* \(#,##0.00\);_(&quot;Cr$&quot;* &quot;-&quot;??_);_(@_)"/>
    <numFmt numFmtId="196" formatCode="00"/>
    <numFmt numFmtId="197" formatCode="#,##0.00;[Red]#,##0.00"/>
    <numFmt numFmtId="198" formatCode="[$-409]dddd\,\ mmmm\ dd\,\ yyyy"/>
    <numFmt numFmtId="199" formatCode="[$-409]h:mm:ss\ AM/PM"/>
    <numFmt numFmtId="200" formatCode="0.00;[Red]0.00"/>
    <numFmt numFmtId="201" formatCode="[$-416]dddd\,\ d&quot; de &quot;mmmm&quot; de &quot;yyyy"/>
    <numFmt numFmtId="202" formatCode="0.000"/>
    <numFmt numFmtId="203" formatCode="0.0000"/>
    <numFmt numFmtId="204" formatCode="0.0"/>
    <numFmt numFmtId="205" formatCode="#,##0.0"/>
    <numFmt numFmtId="206" formatCode="0.00_);[Red]\(0.00\)"/>
    <numFmt numFmtId="207" formatCode="#,##0.000"/>
    <numFmt numFmtId="208" formatCode="&quot;R$&quot;\ #,##0.00"/>
    <numFmt numFmtId="209" formatCode="&quot;Sim&quot;;&quot;Sim&quot;;&quot;Não&quot;"/>
    <numFmt numFmtId="210" formatCode="&quot;Verdadeiro&quot;;&quot;Verdadeiro&quot;;&quot;Falso&quot;"/>
    <numFmt numFmtId="211" formatCode="&quot;Ativado&quot;;&quot;Ativado&quot;;&quot;Desativado&quot;"/>
    <numFmt numFmtId="212" formatCode="[$€-2]\ #,##0.00_);[Red]\([$€-2]\ #,##0.00\)"/>
    <numFmt numFmtId="213" formatCode="#,##0.0000"/>
    <numFmt numFmtId="214" formatCode="#,##0.00000"/>
    <numFmt numFmtId="215" formatCode="#,##0.000000"/>
    <numFmt numFmtId="216" formatCode="#,##0.0000000"/>
    <numFmt numFmtId="217" formatCode="00000"/>
  </numFmts>
  <fonts count="53">
    <font>
      <sz val="10"/>
      <name val="MS Sans Serif"/>
      <family val="0"/>
    </font>
    <font>
      <b/>
      <sz val="10"/>
      <name val="MS Sans Serif"/>
      <family val="0"/>
    </font>
    <font>
      <i/>
      <sz val="10"/>
      <name val="MS Sans Serif"/>
      <family val="2"/>
    </font>
    <font>
      <b/>
      <i/>
      <sz val="10"/>
      <name val="MS Sans Serif"/>
      <family val="0"/>
    </font>
    <font>
      <b/>
      <sz val="12"/>
      <name val="MS Sans Serif"/>
      <family val="0"/>
    </font>
    <font>
      <sz val="10"/>
      <name val="Arial"/>
      <family val="2"/>
    </font>
    <font>
      <sz val="12"/>
      <name val="MS Sans Serif"/>
      <family val="0"/>
    </font>
    <font>
      <b/>
      <sz val="14"/>
      <name val="MS Sans Serif"/>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MS Sans Serif"/>
      <family val="0"/>
    </font>
    <font>
      <u val="single"/>
      <sz val="10"/>
      <color indexed="20"/>
      <name val="MS Sans Serif"/>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0"/>
      <name val="Calibri"/>
      <family val="2"/>
    </font>
    <font>
      <b/>
      <sz val="10"/>
      <name val="Calibri"/>
      <family val="2"/>
    </font>
    <font>
      <b/>
      <sz val="11"/>
      <name val="Calibri"/>
      <family val="2"/>
    </font>
    <font>
      <b/>
      <sz val="12"/>
      <name val="Calibri"/>
      <family val="2"/>
    </font>
    <font>
      <sz val="12"/>
      <name val="Calibri"/>
      <family val="2"/>
    </font>
    <font>
      <sz val="11"/>
      <name val="Calibri"/>
      <family val="2"/>
    </font>
    <font>
      <b/>
      <sz val="14"/>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MS Sans Serif"/>
      <family val="0"/>
    </font>
    <font>
      <u val="single"/>
      <sz val="10"/>
      <color theme="11"/>
      <name val="MS Sans Serif"/>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style="thin"/>
      <bottom style="thin"/>
    </border>
    <border>
      <left style="medium"/>
      <right style="thin"/>
      <top style="medium"/>
      <bottom>
        <color indexed="63"/>
      </bottom>
    </border>
    <border>
      <left style="medium"/>
      <right style="thin"/>
      <top>
        <color indexed="63"/>
      </top>
      <bottom style="medium"/>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style="medium"/>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medium"/>
      <top style="medium"/>
      <bottom>
        <color indexed="63"/>
      </bottom>
    </border>
    <border>
      <left style="thin"/>
      <right style="medium"/>
      <top>
        <color indexed="63"/>
      </top>
      <bottom style="mediu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0" fontId="44" fillId="31" borderId="0" applyNumberFormat="0" applyBorder="0" applyAlignment="0" applyProtection="0"/>
    <xf numFmtId="0" fontId="0" fillId="0" borderId="0">
      <alignment vertical="center"/>
      <protection/>
    </xf>
    <xf numFmtId="0" fontId="5" fillId="0" borderId="0">
      <alignment/>
      <protection/>
    </xf>
    <xf numFmtId="0" fontId="34"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38"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xf numFmtId="40" fontId="0" fillId="0" borderId="0" applyFont="0" applyFill="0" applyBorder="0" applyAlignment="0" applyProtection="0"/>
    <xf numFmtId="40" fontId="0" fillId="0" borderId="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cellStyleXfs>
  <cellXfs count="170">
    <xf numFmtId="0" fontId="0" fillId="0" borderId="0" xfId="0" applyAlignment="1">
      <alignment/>
    </xf>
    <xf numFmtId="0" fontId="27" fillId="0" borderId="0" xfId="0" applyFont="1" applyAlignment="1" applyProtection="1">
      <alignment vertical="center" wrapText="1"/>
      <protection/>
    </xf>
    <xf numFmtId="0" fontId="27" fillId="0" borderId="0" xfId="0" applyFont="1" applyAlignment="1" applyProtection="1">
      <alignment wrapText="1"/>
      <protection/>
    </xf>
    <xf numFmtId="4" fontId="27" fillId="0" borderId="0" xfId="0" applyNumberFormat="1" applyFont="1" applyFill="1" applyAlignment="1" applyProtection="1">
      <alignment horizontal="right" wrapText="1"/>
      <protection/>
    </xf>
    <xf numFmtId="0" fontId="27" fillId="0" borderId="0" xfId="0" applyFont="1" applyFill="1" applyAlignment="1" applyProtection="1">
      <alignment wrapText="1"/>
      <protection/>
    </xf>
    <xf numFmtId="0" fontId="27" fillId="0" borderId="0" xfId="0" applyFont="1" applyFill="1" applyBorder="1" applyAlignment="1" applyProtection="1">
      <alignment wrapText="1"/>
      <protection/>
    </xf>
    <xf numFmtId="0" fontId="27" fillId="0" borderId="0" xfId="0" applyFont="1" applyFill="1" applyAlignment="1" applyProtection="1">
      <alignment horizontal="center" vertical="center" wrapText="1"/>
      <protection/>
    </xf>
    <xf numFmtId="2" fontId="27" fillId="0" borderId="0" xfId="0" applyNumberFormat="1" applyFont="1" applyFill="1" applyAlignment="1" applyProtection="1">
      <alignment horizontal="center" wrapText="1"/>
      <protection/>
    </xf>
    <xf numFmtId="0" fontId="27" fillId="0" borderId="0" xfId="0" applyFont="1" applyFill="1" applyAlignment="1" applyProtection="1">
      <alignment horizontal="center" wrapText="1"/>
      <protection/>
    </xf>
    <xf numFmtId="0" fontId="1" fillId="0" borderId="0" xfId="0" applyFont="1" applyFill="1" applyAlignment="1" applyProtection="1">
      <alignment horizontal="left" vertical="center" wrapText="1"/>
      <protection/>
    </xf>
    <xf numFmtId="9" fontId="28" fillId="0" borderId="10" xfId="0" applyNumberFormat="1" applyFont="1" applyBorder="1" applyAlignment="1" applyProtection="1">
      <alignment horizontal="center" vertical="center" wrapText="1"/>
      <protection/>
    </xf>
    <xf numFmtId="10" fontId="28" fillId="0" borderId="10" xfId="0" applyNumberFormat="1" applyFont="1" applyBorder="1" applyAlignment="1" applyProtection="1">
      <alignment horizontal="center" vertical="center" wrapText="1"/>
      <protection/>
    </xf>
    <xf numFmtId="0" fontId="28" fillId="0" borderId="0" xfId="0" applyFont="1" applyAlignment="1" applyProtection="1">
      <alignment horizontal="center" vertical="center" wrapText="1"/>
      <protection/>
    </xf>
    <xf numFmtId="0" fontId="29" fillId="0" borderId="0" xfId="0" applyFont="1" applyFill="1" applyBorder="1" applyAlignment="1">
      <alignment vertical="center" wrapText="1"/>
    </xf>
    <xf numFmtId="0" fontId="29" fillId="0" borderId="0" xfId="0" applyFont="1" applyFill="1" applyBorder="1" applyAlignment="1">
      <alignment horizontal="left" vertical="center" wrapText="1"/>
    </xf>
    <xf numFmtId="0" fontId="30" fillId="33" borderId="11" xfId="0" applyFont="1" applyFill="1" applyBorder="1" applyAlignment="1" applyProtection="1">
      <alignment horizontal="center" vertical="center"/>
      <protection/>
    </xf>
    <xf numFmtId="0" fontId="30" fillId="33" borderId="12" xfId="0" applyFont="1" applyFill="1" applyBorder="1" applyAlignment="1" applyProtection="1">
      <alignment horizontal="center" vertical="center"/>
      <protection/>
    </xf>
    <xf numFmtId="0" fontId="30" fillId="33" borderId="13" xfId="0" applyFont="1" applyFill="1" applyBorder="1" applyAlignment="1" applyProtection="1">
      <alignment horizontal="center" vertical="center"/>
      <protection/>
    </xf>
    <xf numFmtId="0" fontId="6" fillId="0" borderId="0" xfId="0" applyFont="1" applyAlignment="1" applyProtection="1">
      <alignment/>
      <protection/>
    </xf>
    <xf numFmtId="0" fontId="6" fillId="0" borderId="0" xfId="0" applyFont="1" applyAlignment="1">
      <alignment/>
    </xf>
    <xf numFmtId="0" fontId="31" fillId="0" borderId="0" xfId="0" applyFont="1" applyAlignment="1" applyProtection="1">
      <alignment vertical="center" wrapText="1"/>
      <protection/>
    </xf>
    <xf numFmtId="0" fontId="31" fillId="0" borderId="0" xfId="0" applyFont="1" applyAlignment="1" applyProtection="1">
      <alignment wrapText="1"/>
      <protection/>
    </xf>
    <xf numFmtId="0" fontId="29" fillId="0" borderId="0" xfId="0" applyFont="1" applyFill="1" applyBorder="1" applyAlignment="1" applyProtection="1">
      <alignment vertical="center" wrapText="1"/>
      <protection/>
    </xf>
    <xf numFmtId="0" fontId="30" fillId="34" borderId="14" xfId="0" applyFont="1" applyFill="1" applyBorder="1" applyAlignment="1" applyProtection="1">
      <alignment vertical="center" wrapText="1"/>
      <protection/>
    </xf>
    <xf numFmtId="0" fontId="30" fillId="34" borderId="15" xfId="0" applyFont="1" applyFill="1" applyBorder="1" applyAlignment="1" applyProtection="1">
      <alignment horizontal="left" vertical="center" wrapText="1"/>
      <protection/>
    </xf>
    <xf numFmtId="0" fontId="29" fillId="0" borderId="0" xfId="0" applyFont="1" applyFill="1" applyBorder="1" applyAlignment="1" applyProtection="1">
      <alignment horizontal="left" vertical="center" wrapText="1"/>
      <protection/>
    </xf>
    <xf numFmtId="0" fontId="29" fillId="0" borderId="16" xfId="0" applyFont="1" applyFill="1" applyBorder="1" applyAlignment="1" applyProtection="1">
      <alignment vertical="center" wrapText="1"/>
      <protection locked="0"/>
    </xf>
    <xf numFmtId="0" fontId="29" fillId="0" borderId="17" xfId="0" applyFont="1" applyFill="1" applyBorder="1" applyAlignment="1" applyProtection="1">
      <alignment vertical="center" wrapText="1"/>
      <protection locked="0"/>
    </xf>
    <xf numFmtId="0" fontId="29" fillId="0" borderId="18" xfId="0" applyFont="1" applyFill="1" applyBorder="1" applyAlignment="1" applyProtection="1">
      <alignment vertical="center" wrapText="1"/>
      <protection locked="0"/>
    </xf>
    <xf numFmtId="0" fontId="29" fillId="0" borderId="18" xfId="0" applyFont="1" applyFill="1" applyBorder="1" applyAlignment="1" applyProtection="1">
      <alignment horizontal="left" vertical="center" wrapText="1"/>
      <protection locked="0"/>
    </xf>
    <xf numFmtId="0" fontId="29" fillId="0" borderId="14" xfId="0" applyFont="1" applyFill="1" applyBorder="1" applyAlignment="1" applyProtection="1">
      <alignment horizontal="left" vertical="center" wrapText="1"/>
      <protection locked="0"/>
    </xf>
    <xf numFmtId="0" fontId="29" fillId="0" borderId="15" xfId="0" applyFont="1" applyFill="1" applyBorder="1" applyAlignment="1" applyProtection="1">
      <alignment horizontal="left" vertical="center" wrapText="1"/>
      <protection locked="0"/>
    </xf>
    <xf numFmtId="0" fontId="27" fillId="0" borderId="15" xfId="0" applyFont="1" applyFill="1" applyBorder="1" applyAlignment="1" applyProtection="1">
      <alignment wrapText="1"/>
      <protection locked="0"/>
    </xf>
    <xf numFmtId="2" fontId="27" fillId="0" borderId="0" xfId="0" applyNumberFormat="1" applyFont="1" applyAlignment="1" applyProtection="1">
      <alignment vertical="center" wrapText="1"/>
      <protection/>
    </xf>
    <xf numFmtId="0" fontId="30" fillId="33" borderId="19" xfId="0" applyFont="1" applyFill="1" applyBorder="1" applyAlignment="1" applyProtection="1">
      <alignment horizontal="left" vertical="center"/>
      <protection/>
    </xf>
    <xf numFmtId="0" fontId="27" fillId="0" borderId="0" xfId="0" applyFont="1" applyAlignment="1" applyProtection="1">
      <alignment vertical="center" wrapText="1"/>
      <protection/>
    </xf>
    <xf numFmtId="0" fontId="27" fillId="0" borderId="0" xfId="0" applyFont="1" applyAlignment="1" applyProtection="1">
      <alignment wrapText="1"/>
      <protection/>
    </xf>
    <xf numFmtId="197" fontId="27" fillId="0" borderId="0" xfId="0" applyNumberFormat="1" applyFont="1" applyFill="1" applyAlignment="1" applyProtection="1">
      <alignment vertical="center" wrapText="1"/>
      <protection/>
    </xf>
    <xf numFmtId="0" fontId="27" fillId="0" borderId="0" xfId="0" applyFont="1" applyFill="1" applyBorder="1" applyAlignment="1" applyProtection="1">
      <alignment vertical="center" wrapText="1"/>
      <protection/>
    </xf>
    <xf numFmtId="0" fontId="29" fillId="34" borderId="20" xfId="0" applyFont="1" applyFill="1" applyBorder="1" applyAlignment="1" applyProtection="1">
      <alignment vertical="top" wrapText="1"/>
      <protection/>
    </xf>
    <xf numFmtId="2" fontId="32" fillId="34" borderId="20" xfId="0" applyNumberFormat="1" applyFont="1" applyFill="1" applyBorder="1" applyAlignment="1" applyProtection="1">
      <alignment horizontal="center" wrapText="1"/>
      <protection/>
    </xf>
    <xf numFmtId="0" fontId="32" fillId="34" borderId="20" xfId="0" applyFont="1" applyFill="1" applyBorder="1" applyAlignment="1" applyProtection="1">
      <alignment horizontal="center" wrapText="1"/>
      <protection/>
    </xf>
    <xf numFmtId="4" fontId="32" fillId="34" borderId="20" xfId="0" applyNumberFormat="1" applyFont="1" applyFill="1" applyBorder="1" applyAlignment="1" applyProtection="1">
      <alignment horizontal="right" wrapText="1"/>
      <protection/>
    </xf>
    <xf numFmtId="4" fontId="32" fillId="34" borderId="20" xfId="70" applyNumberFormat="1" applyFont="1" applyFill="1" applyBorder="1" applyAlignment="1" applyProtection="1">
      <alignment horizontal="right" wrapText="1"/>
      <protection/>
    </xf>
    <xf numFmtId="0" fontId="29" fillId="0" borderId="21" xfId="0" applyFont="1" applyFill="1" applyBorder="1" applyAlignment="1" applyProtection="1">
      <alignment vertical="center" wrapText="1"/>
      <protection/>
    </xf>
    <xf numFmtId="2" fontId="29" fillId="0" borderId="21" xfId="0" applyNumberFormat="1" applyFont="1" applyFill="1" applyBorder="1" applyAlignment="1" applyProtection="1">
      <alignment horizontal="center" vertical="center" wrapText="1"/>
      <protection/>
    </xf>
    <xf numFmtId="0" fontId="29" fillId="0" borderId="21" xfId="0" applyFont="1" applyFill="1" applyBorder="1" applyAlignment="1" applyProtection="1">
      <alignment horizontal="center" vertical="center" wrapText="1"/>
      <protection/>
    </xf>
    <xf numFmtId="4" fontId="29" fillId="0" borderId="21" xfId="0" applyNumberFormat="1" applyFont="1" applyFill="1" applyBorder="1" applyAlignment="1" applyProtection="1">
      <alignment horizontal="right" vertical="center" wrapText="1"/>
      <protection/>
    </xf>
    <xf numFmtId="4" fontId="29" fillId="0" borderId="21" xfId="70" applyNumberFormat="1" applyFont="1" applyFill="1" applyBorder="1" applyAlignment="1" applyProtection="1">
      <alignment horizontal="right" vertical="center" wrapText="1"/>
      <protection/>
    </xf>
    <xf numFmtId="0" fontId="29" fillId="0" borderId="21" xfId="0" applyFont="1" applyBorder="1" applyAlignment="1" applyProtection="1">
      <alignment vertical="center" wrapText="1"/>
      <protection/>
    </xf>
    <xf numFmtId="2" fontId="32" fillId="0" borderId="21" xfId="0" applyNumberFormat="1" applyFont="1" applyFill="1" applyBorder="1" applyAlignment="1" applyProtection="1">
      <alignment horizontal="center" vertical="center" wrapText="1"/>
      <protection/>
    </xf>
    <xf numFmtId="0" fontId="32" fillId="0" borderId="21" xfId="0" applyFont="1" applyFill="1" applyBorder="1" applyAlignment="1" applyProtection="1">
      <alignment horizontal="center" vertical="center" wrapText="1"/>
      <protection/>
    </xf>
    <xf numFmtId="4" fontId="32" fillId="0" borderId="21" xfId="0" applyNumberFormat="1" applyFont="1" applyBorder="1" applyAlignment="1" applyProtection="1">
      <alignment horizontal="right" vertical="center" wrapText="1"/>
      <protection/>
    </xf>
    <xf numFmtId="4" fontId="32" fillId="0" borderId="21" xfId="70" applyNumberFormat="1" applyFont="1" applyBorder="1" applyAlignment="1" applyProtection="1">
      <alignment horizontal="right" vertical="center" wrapText="1"/>
      <protection/>
    </xf>
    <xf numFmtId="4" fontId="32" fillId="0" borderId="21" xfId="0" applyNumberFormat="1" applyFont="1" applyBorder="1" applyAlignment="1" applyProtection="1">
      <alignment horizontal="right" vertical="center" wrapText="1"/>
      <protection locked="0"/>
    </xf>
    <xf numFmtId="4" fontId="32" fillId="0" borderId="21" xfId="0" applyNumberFormat="1" applyFont="1" applyFill="1" applyBorder="1" applyAlignment="1" applyProtection="1">
      <alignment horizontal="right" vertical="center" wrapText="1"/>
      <protection locked="0"/>
    </xf>
    <xf numFmtId="4" fontId="32" fillId="0" borderId="21" xfId="0" applyNumberFormat="1" applyFont="1" applyFill="1" applyBorder="1" applyAlignment="1" applyProtection="1">
      <alignment horizontal="right" vertical="center" wrapText="1"/>
      <protection/>
    </xf>
    <xf numFmtId="2" fontId="32" fillId="35" borderId="21" xfId="0" applyNumberFormat="1" applyFont="1" applyFill="1" applyBorder="1" applyAlignment="1" applyProtection="1">
      <alignment horizontal="center" vertical="center" wrapText="1"/>
      <protection/>
    </xf>
    <xf numFmtId="0" fontId="32" fillId="35" borderId="21" xfId="0" applyFont="1" applyFill="1" applyBorder="1" applyAlignment="1" applyProtection="1">
      <alignment horizontal="center" vertical="center" wrapText="1"/>
      <protection/>
    </xf>
    <xf numFmtId="4" fontId="29" fillId="0" borderId="21" xfId="0" applyNumberFormat="1" applyFont="1" applyBorder="1" applyAlignment="1" applyProtection="1">
      <alignment horizontal="right" vertical="center" wrapText="1"/>
      <protection/>
    </xf>
    <xf numFmtId="4" fontId="29" fillId="0" borderId="21" xfId="70" applyNumberFormat="1" applyFont="1" applyBorder="1" applyAlignment="1" applyProtection="1">
      <alignment horizontal="right" vertical="center" wrapText="1"/>
      <protection/>
    </xf>
    <xf numFmtId="2" fontId="32" fillId="34" borderId="21" xfId="0" applyNumberFormat="1" applyFont="1" applyFill="1" applyBorder="1" applyAlignment="1" applyProtection="1">
      <alignment horizontal="center" wrapText="1"/>
      <protection/>
    </xf>
    <xf numFmtId="0" fontId="32" fillId="34" borderId="21" xfId="0" applyFont="1" applyFill="1" applyBorder="1" applyAlignment="1" applyProtection="1">
      <alignment horizontal="center" wrapText="1"/>
      <protection/>
    </xf>
    <xf numFmtId="4" fontId="32" fillId="34" borderId="21" xfId="0" applyNumberFormat="1" applyFont="1" applyFill="1" applyBorder="1" applyAlignment="1" applyProtection="1">
      <alignment horizontal="right" wrapText="1"/>
      <protection/>
    </xf>
    <xf numFmtId="4" fontId="32" fillId="34" borderId="21" xfId="70" applyNumberFormat="1" applyFont="1" applyFill="1" applyBorder="1" applyAlignment="1" applyProtection="1">
      <alignment horizontal="right" wrapText="1"/>
      <protection/>
    </xf>
    <xf numFmtId="196" fontId="29" fillId="0" borderId="21" xfId="0" applyNumberFormat="1" applyFont="1" applyFill="1" applyBorder="1" applyAlignment="1" applyProtection="1">
      <alignment horizontal="center" vertical="center" wrapText="1"/>
      <protection/>
    </xf>
    <xf numFmtId="1" fontId="29" fillId="0" borderId="21" xfId="0" applyNumberFormat="1" applyFont="1" applyFill="1" applyBorder="1" applyAlignment="1" applyProtection="1">
      <alignment horizontal="center" vertical="center" wrapText="1"/>
      <protection/>
    </xf>
    <xf numFmtId="196" fontId="32" fillId="0" borderId="21" xfId="0" applyNumberFormat="1" applyFont="1" applyBorder="1" applyAlignment="1" applyProtection="1">
      <alignment horizontal="center" vertical="center"/>
      <protection/>
    </xf>
    <xf numFmtId="1" fontId="29" fillId="0" borderId="21" xfId="0" applyNumberFormat="1" applyFont="1" applyBorder="1" applyAlignment="1" applyProtection="1">
      <alignment horizontal="center" vertical="center" wrapText="1"/>
      <protection/>
    </xf>
    <xf numFmtId="196" fontId="32" fillId="0" borderId="21" xfId="0" applyNumberFormat="1" applyFont="1" applyBorder="1" applyAlignment="1" applyProtection="1">
      <alignment horizontal="center" vertical="center" wrapText="1" shrinkToFit="1"/>
      <protection/>
    </xf>
    <xf numFmtId="1" fontId="32" fillId="0" borderId="21" xfId="0" applyNumberFormat="1" applyFont="1" applyBorder="1" applyAlignment="1" applyProtection="1">
      <alignment horizontal="center" vertical="center" wrapText="1"/>
      <protection/>
    </xf>
    <xf numFmtId="196" fontId="29" fillId="34" borderId="21" xfId="0" applyNumberFormat="1" applyFont="1" applyFill="1" applyBorder="1" applyAlignment="1" applyProtection="1">
      <alignment horizontal="center" vertical="center" wrapText="1"/>
      <protection/>
    </xf>
    <xf numFmtId="1" fontId="29" fillId="34" borderId="21" xfId="0" applyNumberFormat="1" applyFont="1" applyFill="1" applyBorder="1" applyAlignment="1" applyProtection="1">
      <alignment horizontal="center" vertical="center" wrapText="1"/>
      <protection/>
    </xf>
    <xf numFmtId="0" fontId="32" fillId="0" borderId="21" xfId="0" applyFont="1" applyBorder="1" applyAlignment="1" applyProtection="1">
      <alignment horizontal="center" vertical="center" wrapText="1"/>
      <protection/>
    </xf>
    <xf numFmtId="196" fontId="29" fillId="36" borderId="21" xfId="0" applyNumberFormat="1" applyFont="1" applyFill="1" applyBorder="1" applyAlignment="1" applyProtection="1">
      <alignment horizontal="center" vertical="center" wrapText="1"/>
      <protection/>
    </xf>
    <xf numFmtId="1" fontId="29" fillId="36" borderId="21" xfId="0" applyNumberFormat="1" applyFont="1" applyFill="1" applyBorder="1" applyAlignment="1" applyProtection="1">
      <alignment horizontal="left" vertical="center" wrapText="1"/>
      <protection/>
    </xf>
    <xf numFmtId="1" fontId="32" fillId="35" borderId="21" xfId="0" applyNumberFormat="1" applyFont="1" applyFill="1" applyBorder="1" applyAlignment="1" applyProtection="1">
      <alignment horizontal="left" vertical="center" wrapText="1"/>
      <protection/>
    </xf>
    <xf numFmtId="196" fontId="29" fillId="0" borderId="21" xfId="0" applyNumberFormat="1" applyFont="1" applyFill="1" applyBorder="1" applyAlignment="1" applyProtection="1">
      <alignment horizontal="center" vertical="center"/>
      <protection/>
    </xf>
    <xf numFmtId="1" fontId="29" fillId="34" borderId="21" xfId="0" applyNumberFormat="1" applyFont="1" applyFill="1" applyBorder="1" applyAlignment="1" applyProtection="1">
      <alignment horizontal="left" vertical="center"/>
      <protection/>
    </xf>
    <xf numFmtId="1" fontId="32" fillId="0" borderId="21" xfId="0" applyNumberFormat="1" applyFont="1" applyBorder="1" applyAlignment="1" applyProtection="1">
      <alignment horizontal="left" vertical="center" wrapText="1"/>
      <protection/>
    </xf>
    <xf numFmtId="1" fontId="32" fillId="36" borderId="21" xfId="0" applyNumberFormat="1" applyFont="1" applyFill="1" applyBorder="1" applyAlignment="1" applyProtection="1">
      <alignment horizontal="center" vertical="center" wrapText="1"/>
      <protection/>
    </xf>
    <xf numFmtId="4" fontId="29" fillId="0" borderId="21" xfId="0" applyNumberFormat="1" applyFont="1" applyBorder="1" applyAlignment="1" applyProtection="1">
      <alignment vertical="center" wrapText="1"/>
      <protection/>
    </xf>
    <xf numFmtId="4" fontId="32" fillId="0" borderId="21" xfId="0" applyNumberFormat="1" applyFont="1" applyFill="1" applyBorder="1" applyAlignment="1" applyProtection="1">
      <alignment horizontal="center" vertical="center" wrapText="1"/>
      <protection/>
    </xf>
    <xf numFmtId="2" fontId="29" fillId="36" borderId="21" xfId="0" applyNumberFormat="1" applyFont="1" applyFill="1" applyBorder="1" applyAlignment="1" applyProtection="1">
      <alignment horizontal="center" vertical="center" wrapText="1"/>
      <protection/>
    </xf>
    <xf numFmtId="0" fontId="29" fillId="36" borderId="21" xfId="0" applyFont="1" applyFill="1" applyBorder="1" applyAlignment="1" applyProtection="1">
      <alignment horizontal="center" vertical="center" wrapText="1"/>
      <protection/>
    </xf>
    <xf numFmtId="4" fontId="29" fillId="36" borderId="21" xfId="0" applyNumberFormat="1" applyFont="1" applyFill="1" applyBorder="1" applyAlignment="1" applyProtection="1">
      <alignment horizontal="right" vertical="center" wrapText="1"/>
      <protection/>
    </xf>
    <xf numFmtId="4" fontId="29" fillId="36" borderId="21" xfId="70" applyNumberFormat="1" applyFont="1" applyFill="1" applyBorder="1" applyAlignment="1" applyProtection="1">
      <alignment horizontal="right" vertical="center" wrapText="1"/>
      <protection/>
    </xf>
    <xf numFmtId="43" fontId="29" fillId="36" borderId="21" xfId="0" applyNumberFormat="1" applyFont="1" applyFill="1" applyBorder="1" applyAlignment="1" applyProtection="1">
      <alignment horizontal="right" vertical="center" wrapText="1"/>
      <protection/>
    </xf>
    <xf numFmtId="0" fontId="29" fillId="34" borderId="21" xfId="0" applyFont="1" applyFill="1" applyBorder="1" applyAlignment="1" applyProtection="1">
      <alignment vertical="top" wrapText="1"/>
      <protection/>
    </xf>
    <xf numFmtId="2" fontId="32" fillId="0" borderId="21" xfId="0" applyNumberFormat="1" applyFont="1" applyFill="1" applyBorder="1" applyAlignment="1" applyProtection="1">
      <alignment horizontal="right" vertical="center"/>
      <protection locked="0"/>
    </xf>
    <xf numFmtId="197" fontId="32" fillId="35" borderId="21" xfId="0" applyNumberFormat="1" applyFont="1" applyFill="1" applyBorder="1" applyAlignment="1" applyProtection="1">
      <alignment horizontal="right" vertical="center" wrapText="1"/>
      <protection/>
    </xf>
    <xf numFmtId="43" fontId="32" fillId="0" borderId="21" xfId="0" applyNumberFormat="1" applyFont="1" applyFill="1" applyBorder="1" applyAlignment="1" applyProtection="1">
      <alignment horizontal="right" vertical="center" wrapText="1"/>
      <protection/>
    </xf>
    <xf numFmtId="40" fontId="32" fillId="0" borderId="21" xfId="0" applyNumberFormat="1" applyFont="1" applyBorder="1" applyAlignment="1" applyProtection="1">
      <alignment horizontal="right" vertical="center"/>
      <protection/>
    </xf>
    <xf numFmtId="4" fontId="29" fillId="34" borderId="21" xfId="70" applyNumberFormat="1" applyFont="1" applyFill="1" applyBorder="1" applyAlignment="1" applyProtection="1">
      <alignment horizontal="center" vertical="center"/>
      <protection/>
    </xf>
    <xf numFmtId="40" fontId="29" fillId="34" borderId="21" xfId="70" applyNumberFormat="1" applyFont="1" applyFill="1" applyBorder="1" applyAlignment="1" applyProtection="1">
      <alignment horizontal="center" vertical="center"/>
      <protection/>
    </xf>
    <xf numFmtId="4" fontId="29" fillId="34" borderId="21" xfId="0" applyNumberFormat="1" applyFont="1" applyFill="1" applyBorder="1" applyAlignment="1" applyProtection="1">
      <alignment vertical="center"/>
      <protection/>
    </xf>
    <xf numFmtId="43" fontId="29" fillId="0" borderId="21" xfId="0" applyNumberFormat="1" applyFont="1" applyBorder="1" applyAlignment="1" applyProtection="1">
      <alignment horizontal="right" vertical="center" wrapText="1"/>
      <protection/>
    </xf>
    <xf numFmtId="4" fontId="29" fillId="36" borderId="21" xfId="0" applyNumberFormat="1" applyFont="1" applyFill="1" applyBorder="1" applyAlignment="1" applyProtection="1">
      <alignment vertical="center" wrapText="1"/>
      <protection/>
    </xf>
    <xf numFmtId="4" fontId="32" fillId="36" borderId="21" xfId="0" applyNumberFormat="1" applyFont="1" applyFill="1" applyBorder="1" applyAlignment="1" applyProtection="1">
      <alignment horizontal="center" wrapText="1"/>
      <protection/>
    </xf>
    <xf numFmtId="0" fontId="32" fillId="0" borderId="0" xfId="0" applyFont="1" applyBorder="1" applyAlignment="1" applyProtection="1">
      <alignment wrapText="1"/>
      <protection/>
    </xf>
    <xf numFmtId="1" fontId="32" fillId="35" borderId="21" xfId="0" applyNumberFormat="1" applyFont="1" applyFill="1" applyBorder="1" applyAlignment="1" applyProtection="1">
      <alignment horizontal="center" vertical="center" wrapText="1"/>
      <protection/>
    </xf>
    <xf numFmtId="4" fontId="32" fillId="35" borderId="21" xfId="0" applyNumberFormat="1" applyFont="1" applyFill="1" applyBorder="1" applyAlignment="1" applyProtection="1">
      <alignment horizontal="right" vertical="center" wrapText="1"/>
      <protection locked="0"/>
    </xf>
    <xf numFmtId="4" fontId="32" fillId="35" borderId="21" xfId="0" applyNumberFormat="1" applyFont="1" applyFill="1" applyBorder="1" applyAlignment="1" applyProtection="1">
      <alignment horizontal="right" vertical="center" wrapText="1"/>
      <protection/>
    </xf>
    <xf numFmtId="0" fontId="32" fillId="0" borderId="21" xfId="0" applyFont="1" applyBorder="1" applyAlignment="1" applyProtection="1">
      <alignment horizontal="center" vertical="center"/>
      <protection hidden="1"/>
    </xf>
    <xf numFmtId="4" fontId="32" fillId="0" borderId="21" xfId="0" applyNumberFormat="1" applyFont="1" applyBorder="1" applyAlignment="1" applyProtection="1">
      <alignment horizontal="center" vertical="center"/>
      <protection hidden="1"/>
    </xf>
    <xf numFmtId="4" fontId="32" fillId="0" borderId="21" xfId="0" applyNumberFormat="1" applyFont="1" applyBorder="1" applyAlignment="1" applyProtection="1">
      <alignment horizontal="right" vertical="center"/>
      <protection hidden="1" locked="0"/>
    </xf>
    <xf numFmtId="44" fontId="32" fillId="0" borderId="21" xfId="0" applyNumberFormat="1" applyFont="1" applyBorder="1" applyAlignment="1" applyProtection="1">
      <alignment horizontal="center" vertical="center"/>
      <protection hidden="1"/>
    </xf>
    <xf numFmtId="4" fontId="32" fillId="0" borderId="21" xfId="0" applyNumberFormat="1" applyFont="1" applyBorder="1" applyAlignment="1" applyProtection="1">
      <alignment horizontal="right" vertical="center"/>
      <protection hidden="1"/>
    </xf>
    <xf numFmtId="1" fontId="32" fillId="0" borderId="21" xfId="70" applyNumberFormat="1" applyFont="1" applyBorder="1" applyAlignment="1" applyProtection="1">
      <alignment horizontal="center" vertical="center" wrapText="1"/>
      <protection hidden="1"/>
    </xf>
    <xf numFmtId="40" fontId="32" fillId="0" borderId="21" xfId="70" applyNumberFormat="1" applyFont="1" applyFill="1" applyBorder="1" applyAlignment="1" applyProtection="1">
      <alignment horizontal="center" vertical="center" wrapText="1"/>
      <protection hidden="1"/>
    </xf>
    <xf numFmtId="4" fontId="32" fillId="0" borderId="21" xfId="70" applyNumberFormat="1" applyFont="1" applyFill="1" applyBorder="1" applyAlignment="1" applyProtection="1">
      <alignment horizontal="right" vertical="center" wrapText="1"/>
      <protection locked="0"/>
    </xf>
    <xf numFmtId="4" fontId="32" fillId="0" borderId="21" xfId="70" applyNumberFormat="1" applyFont="1" applyFill="1" applyBorder="1" applyAlignment="1" applyProtection="1">
      <alignment horizontal="right" vertical="center" wrapText="1"/>
      <protection hidden="1"/>
    </xf>
    <xf numFmtId="2" fontId="32" fillId="0" borderId="21" xfId="0" applyNumberFormat="1" applyFont="1" applyBorder="1" applyAlignment="1" applyProtection="1">
      <alignment horizontal="center" vertical="center"/>
      <protection/>
    </xf>
    <xf numFmtId="4" fontId="32" fillId="0" borderId="21" xfId="0" applyNumberFormat="1" applyFont="1" applyBorder="1" applyAlignment="1" applyProtection="1">
      <alignment horizontal="right" vertical="center"/>
      <protection/>
    </xf>
    <xf numFmtId="44" fontId="32" fillId="35" borderId="21" xfId="0" applyNumberFormat="1" applyFont="1" applyFill="1" applyBorder="1" applyAlignment="1" applyProtection="1">
      <alignment horizontal="center" vertical="center"/>
      <protection hidden="1"/>
    </xf>
    <xf numFmtId="0" fontId="32" fillId="35" borderId="21" xfId="0" applyFont="1" applyFill="1" applyBorder="1" applyAlignment="1" applyProtection="1">
      <alignment horizontal="center" vertical="center"/>
      <protection hidden="1"/>
    </xf>
    <xf numFmtId="4" fontId="32" fillId="35" borderId="21" xfId="0" applyNumberFormat="1" applyFont="1" applyFill="1" applyBorder="1" applyAlignment="1" applyProtection="1">
      <alignment horizontal="center" vertical="center"/>
      <protection hidden="1"/>
    </xf>
    <xf numFmtId="4" fontId="32" fillId="35" borderId="21" xfId="0" applyNumberFormat="1" applyFont="1" applyFill="1" applyBorder="1" applyAlignment="1" applyProtection="1">
      <alignment horizontal="right" vertical="center"/>
      <protection hidden="1" locked="0"/>
    </xf>
    <xf numFmtId="196" fontId="32" fillId="0" borderId="21" xfId="0" applyNumberFormat="1" applyFont="1" applyBorder="1" applyAlignment="1" applyProtection="1">
      <alignment horizontal="center" vertical="top"/>
      <protection/>
    </xf>
    <xf numFmtId="4" fontId="4" fillId="34" borderId="22" xfId="0" applyNumberFormat="1" applyFont="1" applyFill="1" applyBorder="1" applyAlignment="1" applyProtection="1">
      <alignment horizontal="center" vertical="center" wrapText="1"/>
      <protection/>
    </xf>
    <xf numFmtId="0" fontId="27" fillId="0" borderId="0" xfId="0" applyFont="1" applyBorder="1" applyAlignment="1" applyProtection="1">
      <alignment vertical="center" wrapText="1"/>
      <protection/>
    </xf>
    <xf numFmtId="196" fontId="32" fillId="0" borderId="0" xfId="0" applyNumberFormat="1" applyFont="1" applyBorder="1" applyAlignment="1" applyProtection="1">
      <alignment horizontal="center" vertical="center" wrapText="1" shrinkToFit="1"/>
      <protection/>
    </xf>
    <xf numFmtId="2" fontId="27" fillId="0" borderId="0" xfId="0" applyNumberFormat="1" applyFont="1" applyBorder="1" applyAlignment="1" applyProtection="1">
      <alignment vertical="center" wrapText="1"/>
      <protection/>
    </xf>
    <xf numFmtId="0" fontId="27" fillId="0" borderId="0" xfId="0" applyFont="1" applyBorder="1" applyAlignment="1" applyProtection="1">
      <alignment wrapText="1"/>
      <protection/>
    </xf>
    <xf numFmtId="0" fontId="32" fillId="0" borderId="0" xfId="0" applyFont="1" applyBorder="1" applyAlignment="1" applyProtection="1">
      <alignment vertical="center" wrapText="1"/>
      <protection/>
    </xf>
    <xf numFmtId="0" fontId="32" fillId="0" borderId="0" xfId="0" applyFont="1" applyBorder="1" applyAlignment="1" applyProtection="1">
      <alignment/>
      <protection/>
    </xf>
    <xf numFmtId="0" fontId="32" fillId="0" borderId="0" xfId="0" applyFont="1" applyBorder="1" applyAlignment="1">
      <alignment/>
    </xf>
    <xf numFmtId="2" fontId="32" fillId="0" borderId="0" xfId="0" applyNumberFormat="1" applyFont="1" applyBorder="1" applyAlignment="1" applyProtection="1">
      <alignment/>
      <protection/>
    </xf>
    <xf numFmtId="4" fontId="32" fillId="0" borderId="21" xfId="70" applyNumberFormat="1" applyFont="1" applyFill="1" applyBorder="1" applyAlignment="1" applyProtection="1">
      <alignment horizontal="right" vertical="center" wrapText="1"/>
      <protection/>
    </xf>
    <xf numFmtId="4" fontId="32" fillId="0" borderId="21" xfId="0" applyNumberFormat="1" applyFont="1" applyBorder="1" applyAlignment="1" applyProtection="1">
      <alignment horizontal="right" vertical="center"/>
      <protection locked="0"/>
    </xf>
    <xf numFmtId="49" fontId="32" fillId="0" borderId="21" xfId="0" applyNumberFormat="1" applyFont="1" applyBorder="1" applyAlignment="1" applyProtection="1">
      <alignment horizontal="justify" vertical="center" wrapText="1"/>
      <protection/>
    </xf>
    <xf numFmtId="49" fontId="32" fillId="35" borderId="21" xfId="0" applyNumberFormat="1" applyFont="1" applyFill="1" applyBorder="1" applyAlignment="1" applyProtection="1">
      <alignment horizontal="justify" vertical="center" wrapText="1"/>
      <protection/>
    </xf>
    <xf numFmtId="49" fontId="29" fillId="0" borderId="21" xfId="0" applyNumberFormat="1" applyFont="1" applyBorder="1" applyAlignment="1" applyProtection="1">
      <alignment horizontal="justify" vertical="center" wrapText="1"/>
      <protection/>
    </xf>
    <xf numFmtId="0" fontId="32" fillId="35" borderId="21" xfId="0" applyFont="1" applyFill="1" applyBorder="1" applyAlignment="1" applyProtection="1">
      <alignment horizontal="justify" vertical="center" wrapText="1"/>
      <protection/>
    </xf>
    <xf numFmtId="0" fontId="29" fillId="0" borderId="21" xfId="0" applyFont="1" applyBorder="1" applyAlignment="1" applyProtection="1">
      <alignment horizontal="justify" vertical="center" wrapText="1"/>
      <protection/>
    </xf>
    <xf numFmtId="0" fontId="29" fillId="35" borderId="21" xfId="0" applyFont="1" applyFill="1" applyBorder="1" applyAlignment="1" applyProtection="1">
      <alignment horizontal="justify" vertical="center" wrapText="1"/>
      <protection/>
    </xf>
    <xf numFmtId="0" fontId="29" fillId="34" borderId="21" xfId="0" applyFont="1" applyFill="1" applyBorder="1" applyAlignment="1" applyProtection="1">
      <alignment horizontal="justify" vertical="center" wrapText="1"/>
      <protection/>
    </xf>
    <xf numFmtId="0" fontId="32" fillId="0" borderId="21" xfId="0" applyFont="1" applyBorder="1" applyAlignment="1" applyProtection="1">
      <alignment horizontal="justify" vertical="center" wrapText="1"/>
      <protection hidden="1"/>
    </xf>
    <xf numFmtId="2" fontId="32" fillId="0" borderId="21" xfId="0" applyNumberFormat="1" applyFont="1" applyFill="1" applyBorder="1" applyAlignment="1" applyProtection="1">
      <alignment horizontal="justify" vertical="center" wrapText="1"/>
      <protection/>
    </xf>
    <xf numFmtId="0" fontId="32" fillId="0" borderId="21" xfId="0" applyFont="1" applyFill="1" applyBorder="1" applyAlignment="1" applyProtection="1">
      <alignment horizontal="justify" vertical="center" wrapText="1"/>
      <protection hidden="1"/>
    </xf>
    <xf numFmtId="0" fontId="32" fillId="35" borderId="21" xfId="0" applyFont="1" applyFill="1" applyBorder="1" applyAlignment="1" applyProtection="1">
      <alignment horizontal="justify" vertical="center" wrapText="1"/>
      <protection hidden="1"/>
    </xf>
    <xf numFmtId="4" fontId="29" fillId="0" borderId="21" xfId="0" applyNumberFormat="1" applyFont="1" applyBorder="1" applyAlignment="1" applyProtection="1">
      <alignment horizontal="justify" vertical="center" wrapText="1"/>
      <protection/>
    </xf>
    <xf numFmtId="0" fontId="29" fillId="36" borderId="21" xfId="0" applyFont="1" applyFill="1" applyBorder="1" applyAlignment="1" applyProtection="1">
      <alignment horizontal="justify" vertical="center" wrapText="1"/>
      <protection/>
    </xf>
    <xf numFmtId="0" fontId="7" fillId="0" borderId="0" xfId="0" applyFont="1" applyFill="1" applyAlignment="1" applyProtection="1">
      <alignment horizontal="center" vertical="center" wrapText="1"/>
      <protection/>
    </xf>
    <xf numFmtId="0" fontId="33" fillId="0" borderId="0" xfId="0" applyFont="1" applyAlignment="1" applyProtection="1">
      <alignment horizontal="center" vertical="center" wrapText="1"/>
      <protection/>
    </xf>
    <xf numFmtId="0" fontId="4" fillId="0" borderId="0" xfId="0" applyFont="1" applyFill="1" applyAlignment="1" applyProtection="1">
      <alignment horizontal="left" vertical="center" wrapText="1"/>
      <protection/>
    </xf>
    <xf numFmtId="0" fontId="6" fillId="0" borderId="0" xfId="0" applyFont="1" applyFill="1" applyAlignment="1" applyProtection="1">
      <alignment horizontal="left" vertical="center" wrapText="1"/>
      <protection/>
    </xf>
    <xf numFmtId="0" fontId="28" fillId="36" borderId="14" xfId="0" applyFont="1" applyFill="1" applyBorder="1" applyAlignment="1" applyProtection="1">
      <alignment horizontal="center" vertical="center" wrapText="1"/>
      <protection/>
    </xf>
    <xf numFmtId="0" fontId="28" fillId="36" borderId="10" xfId="0" applyFont="1" applyFill="1" applyBorder="1" applyAlignment="1" applyProtection="1">
      <alignment horizontal="center" vertical="center" wrapText="1"/>
      <protection/>
    </xf>
    <xf numFmtId="4" fontId="29" fillId="36" borderId="14" xfId="0" applyNumberFormat="1" applyFont="1" applyFill="1" applyBorder="1" applyAlignment="1" applyProtection="1">
      <alignment horizontal="left" vertical="center" wrapText="1"/>
      <protection/>
    </xf>
    <xf numFmtId="4" fontId="29" fillId="36" borderId="15" xfId="0" applyNumberFormat="1" applyFont="1" applyFill="1" applyBorder="1" applyAlignment="1" applyProtection="1">
      <alignment horizontal="left" vertical="center" wrapText="1"/>
      <protection/>
    </xf>
    <xf numFmtId="4" fontId="29" fillId="36" borderId="10" xfId="0" applyNumberFormat="1" applyFont="1" applyFill="1" applyBorder="1" applyAlignment="1" applyProtection="1">
      <alignment horizontal="left" vertical="center" wrapText="1"/>
      <protection/>
    </xf>
    <xf numFmtId="0" fontId="30" fillId="33" borderId="14" xfId="0" applyFont="1" applyFill="1" applyBorder="1" applyAlignment="1" applyProtection="1">
      <alignment horizontal="center" vertical="center" wrapText="1"/>
      <protection/>
    </xf>
    <xf numFmtId="0" fontId="30" fillId="33" borderId="15" xfId="0" applyFont="1" applyFill="1" applyBorder="1" applyAlignment="1" applyProtection="1">
      <alignment horizontal="center" vertical="center" wrapText="1"/>
      <protection/>
    </xf>
    <xf numFmtId="0" fontId="30" fillId="33" borderId="10" xfId="0" applyFont="1" applyFill="1" applyBorder="1" applyAlignment="1" applyProtection="1">
      <alignment horizontal="center" vertical="center" wrapText="1"/>
      <protection/>
    </xf>
    <xf numFmtId="0" fontId="30" fillId="34" borderId="21" xfId="0" applyFont="1" applyFill="1" applyBorder="1" applyAlignment="1" applyProtection="1">
      <alignment horizontal="left" vertical="center" wrapText="1"/>
      <protection/>
    </xf>
    <xf numFmtId="0" fontId="30" fillId="34" borderId="14" xfId="0" applyFont="1" applyFill="1" applyBorder="1" applyAlignment="1" applyProtection="1">
      <alignment horizontal="left" vertical="center" wrapText="1"/>
      <protection/>
    </xf>
    <xf numFmtId="0" fontId="29" fillId="0" borderId="15" xfId="0" applyFont="1" applyFill="1" applyBorder="1" applyAlignment="1" applyProtection="1">
      <alignment horizontal="center" vertical="center" wrapText="1"/>
      <protection locked="0"/>
    </xf>
    <xf numFmtId="0" fontId="29" fillId="0" borderId="10" xfId="0" applyFont="1" applyFill="1" applyBorder="1" applyAlignment="1" applyProtection="1">
      <alignment horizontal="center" vertical="center" wrapText="1"/>
      <protection locked="0"/>
    </xf>
    <xf numFmtId="4" fontId="4" fillId="34" borderId="14" xfId="0" applyNumberFormat="1" applyFont="1" applyFill="1" applyBorder="1" applyAlignment="1" applyProtection="1">
      <alignment horizontal="center" vertical="center" wrapText="1"/>
      <protection/>
    </xf>
    <xf numFmtId="4" fontId="4" fillId="34" borderId="10" xfId="0" applyNumberFormat="1" applyFont="1" applyFill="1" applyBorder="1" applyAlignment="1" applyProtection="1">
      <alignment horizontal="center" vertical="center" wrapText="1"/>
      <protection/>
    </xf>
    <xf numFmtId="4" fontId="4" fillId="34" borderId="16" xfId="0" applyNumberFormat="1" applyFont="1" applyFill="1" applyBorder="1" applyAlignment="1" applyProtection="1">
      <alignment horizontal="center" vertical="center" wrapText="1"/>
      <protection/>
    </xf>
    <xf numFmtId="4" fontId="4" fillId="34" borderId="22" xfId="0" applyNumberFormat="1" applyFont="1" applyFill="1" applyBorder="1" applyAlignment="1" applyProtection="1">
      <alignment horizontal="center" vertical="center" wrapText="1"/>
      <protection/>
    </xf>
    <xf numFmtId="0" fontId="30" fillId="33" borderId="23" xfId="0" applyFont="1" applyFill="1" applyBorder="1" applyAlignment="1" applyProtection="1">
      <alignment horizontal="left" vertical="center"/>
      <protection/>
    </xf>
    <xf numFmtId="0" fontId="30" fillId="33" borderId="24" xfId="0" applyFont="1" applyFill="1" applyBorder="1" applyAlignment="1" applyProtection="1">
      <alignment horizontal="left" vertical="center"/>
      <protection/>
    </xf>
    <xf numFmtId="0" fontId="4" fillId="34" borderId="20" xfId="0" applyFont="1" applyFill="1" applyBorder="1" applyAlignment="1" applyProtection="1">
      <alignment horizontal="center" vertical="center" wrapText="1"/>
      <protection/>
    </xf>
    <xf numFmtId="0" fontId="4" fillId="34" borderId="22" xfId="0" applyFont="1" applyFill="1" applyBorder="1" applyAlignment="1" applyProtection="1">
      <alignment horizontal="center" vertical="center" wrapText="1"/>
      <protection/>
    </xf>
    <xf numFmtId="2" fontId="4" fillId="34" borderId="20" xfId="0" applyNumberFormat="1" applyFont="1" applyFill="1" applyBorder="1" applyAlignment="1" applyProtection="1">
      <alignment horizontal="center" vertical="center" wrapText="1"/>
      <protection/>
    </xf>
    <xf numFmtId="2" fontId="4" fillId="34" borderId="22" xfId="0" applyNumberFormat="1" applyFont="1" applyFill="1" applyBorder="1" applyAlignment="1" applyProtection="1">
      <alignment horizontal="center" vertical="center" wrapText="1"/>
      <protection/>
    </xf>
    <xf numFmtId="4" fontId="4" fillId="34" borderId="20" xfId="0" applyNumberFormat="1" applyFont="1" applyFill="1" applyBorder="1" applyAlignment="1" applyProtection="1">
      <alignment horizontal="center" vertical="center" wrapText="1"/>
      <protection/>
    </xf>
  </cellXfs>
  <cellStyles count="6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Moeda 2" xfId="49"/>
    <cellStyle name="Moeda 2 2" xfId="50"/>
    <cellStyle name="Moeda 3" xfId="51"/>
    <cellStyle name="Moeda 3 2" xfId="52"/>
    <cellStyle name="Neutra" xfId="53"/>
    <cellStyle name="Normal 2" xfId="54"/>
    <cellStyle name="Normal 2 2" xfId="55"/>
    <cellStyle name="Normal 3" xfId="56"/>
    <cellStyle name="Normal 5 2" xfId="57"/>
    <cellStyle name="Nota" xfId="58"/>
    <cellStyle name="Percent" xfId="59"/>
    <cellStyle name="Saída" xfId="60"/>
    <cellStyle name="Comma [0]" xfId="61"/>
    <cellStyle name="Texto de Aviso" xfId="62"/>
    <cellStyle name="Texto Explicativo" xfId="63"/>
    <cellStyle name="Título" xfId="64"/>
    <cellStyle name="Título 1" xfId="65"/>
    <cellStyle name="Título 2" xfId="66"/>
    <cellStyle name="Título 3" xfId="67"/>
    <cellStyle name="Título 4" xfId="68"/>
    <cellStyle name="Total" xfId="69"/>
    <cellStyle name="Comma" xfId="70"/>
    <cellStyle name="Vírgula 2" xfId="71"/>
    <cellStyle name="Vírgula 3" xfId="72"/>
    <cellStyle name="Vírgula 3 2" xfId="73"/>
    <cellStyle name="Vírgula 4" xfId="74"/>
    <cellStyle name="Vírgula 4 2"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485775</xdr:colOff>
      <xdr:row>89</xdr:row>
      <xdr:rowOff>0</xdr:rowOff>
    </xdr:from>
    <xdr:ext cx="228600" cy="38652450"/>
    <xdr:sp>
      <xdr:nvSpPr>
        <xdr:cNvPr id="1"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2"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6747450"/>
    <xdr:sp>
      <xdr:nvSpPr>
        <xdr:cNvPr id="3" name="AutoShape 2"/>
        <xdr:cNvSpPr>
          <a:spLocks noChangeAspect="1"/>
        </xdr:cNvSpPr>
      </xdr:nvSpPr>
      <xdr:spPr>
        <a:xfrm>
          <a:off x="1323975" y="28536900"/>
          <a:ext cx="228600" cy="36747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5"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6"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7"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10"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11"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2"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3"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4"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5"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6"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7"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18"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19"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20"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21"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22"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23"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24"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5"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6"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27"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28"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29"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30"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31"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32"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3"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4"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35"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36"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37"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38"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39"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0"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1"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42"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43"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44"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45"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46"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47"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8"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9"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50"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51"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52"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53"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54"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55"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56"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57"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58"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59"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60"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61"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62"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63"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64"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65"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66"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67"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68"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69"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70"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71"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72"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73"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74"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75"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76"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77"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78"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79"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80"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81"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2"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3"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4"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5"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6"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87"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88"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9"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0"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1"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2"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3"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4"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95"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96"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7"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8"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9"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00"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01"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102"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103"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04"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05"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06"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07"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08"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09"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110"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111"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12"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13"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14"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15"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16"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117"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118"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19"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20"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21"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22"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23"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24"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125"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126"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27"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28"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29"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30"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131"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132"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33"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34"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35"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36"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37"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38"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139"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140"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41"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42"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43"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44"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45"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46"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47"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48"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49"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50"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51"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52"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53"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54"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55"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56"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57"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58"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59"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60"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61"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62"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63"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64"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65"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66"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67"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68"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69"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70"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71"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72"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73"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74"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75"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76"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77"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78"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79"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80"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81"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82"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83"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184"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85"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86"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87"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88"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89"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90"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191"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192"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93"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94"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95"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96"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197"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198"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199"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00"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01"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02"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03"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04"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05"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06"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07"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08"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09"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10"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11"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12"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13"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14"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15"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16"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17"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18"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19"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20"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21"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22"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23"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24"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25"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26"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27"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28"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29"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30"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31"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32"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33"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34"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35"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36"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37"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38"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39"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40"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41"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42"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43"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44"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45"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46"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47"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48"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49"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50"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51"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52"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53"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54"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55"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56"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57"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58"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59"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60"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61"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62"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63"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64"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65"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66"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67"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68"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69"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70"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71"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72"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73"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74"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75"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76"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77"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78"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79"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80"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81"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82"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83"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84"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85"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86"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87"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88"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89"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90"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91"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92"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93"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94"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95"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96"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97"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98"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299"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00"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01"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02"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03"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04"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05"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06"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07"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08"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09"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10"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11"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12"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13"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14"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15"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16"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17"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18"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19"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20"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21"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22"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23"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24"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25"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26"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27"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28"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29"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30"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31"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32"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33"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34"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35"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36"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37"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38"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39"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40"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41"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42"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43"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44"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45"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46"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47"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48"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49"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50"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51"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52"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53"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54"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55"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56"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57"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58"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59"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60"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61"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62"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63"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64"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65"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66"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67"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68"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69"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70"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71"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72"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73"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74"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75"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76"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77"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78"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79"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80"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81"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82"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83"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84"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85"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86"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87"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88"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89"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90"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91"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92"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93"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94"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95"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96"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97"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98"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399"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00"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01"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02"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03"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04"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05"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06"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07"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08"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09"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10"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11"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12"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13"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14"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15"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16"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17"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18"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19"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20"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21"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22"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23"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24"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25"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26"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27"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28"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29"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30"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31"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32"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33"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34"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35"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36"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37"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38"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39"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40"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41"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42"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43"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44"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45"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46"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47"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48"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49"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50"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51"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52"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53"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54"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55"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56"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57"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58"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59"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60"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61"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62"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63"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64"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65"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66"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67"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68"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69"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70"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71"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72"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73"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280975"/>
    <xdr:sp>
      <xdr:nvSpPr>
        <xdr:cNvPr id="474" name="AutoShape 2"/>
        <xdr:cNvSpPr>
          <a:spLocks noChangeAspect="1"/>
        </xdr:cNvSpPr>
      </xdr:nvSpPr>
      <xdr:spPr>
        <a:xfrm>
          <a:off x="1323975" y="28536900"/>
          <a:ext cx="228600" cy="38280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89</xdr:row>
      <xdr:rowOff>0</xdr:rowOff>
    </xdr:from>
    <xdr:ext cx="209550" cy="38671500"/>
    <xdr:sp>
      <xdr:nvSpPr>
        <xdr:cNvPr id="475" name="AutoShape 2"/>
        <xdr:cNvSpPr>
          <a:spLocks noChangeAspect="1"/>
        </xdr:cNvSpPr>
      </xdr:nvSpPr>
      <xdr:spPr>
        <a:xfrm>
          <a:off x="1333500" y="28536900"/>
          <a:ext cx="20955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476"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477"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478"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479"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480"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481"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482"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483"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484"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485"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486"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487"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488"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489"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490"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491"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492"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493"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494"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495"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496"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497"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498"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499"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500"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501"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02"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03"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04"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05"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506"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507"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08"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09"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10"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11"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12"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13"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514"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515"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16"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17"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18"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19"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520"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521"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22"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23"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24"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25"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26"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27"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528"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529"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30"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31"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32"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33"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34"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535"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536"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37"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38"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39"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40"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41"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42"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543"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544"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45"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46"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47"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48"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49"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550"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551"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52"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53"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54"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55"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56"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57"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558"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559"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60"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61"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62"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63"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64"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565"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566"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67"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68"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69"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70"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71"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72"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573"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574"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75"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76"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77"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78"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79"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580"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581"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82"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83"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84"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85"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86"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87"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588"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589"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90"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91"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92"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93"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594"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595"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96"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97"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98"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599"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00"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01"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602"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603"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04"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05"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06"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07"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08"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09"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10"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11"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612"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613"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14"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15"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16"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17"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18"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619"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620"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21"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22"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23"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24"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25"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26"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627"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628"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29"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30"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31"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32"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33"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634"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635"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36"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37"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38"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39"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40"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41"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642"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643"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44"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45"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46"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47"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48"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649"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650"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51"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52"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53"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54"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55"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56"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657"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658"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59"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60"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61"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62"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63"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664"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665"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66"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67"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68"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69"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70"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71"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672"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673"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74"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75"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76"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77"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678"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679"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80"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81"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82"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83"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84"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85"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686"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687"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88"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89"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90"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91"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92"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93"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94"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95"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696"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697"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98"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699"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00"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01"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02"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03"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704"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705"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06"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07"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08"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09"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10"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711"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712"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13"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14"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15"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16"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17"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18"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719"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720"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21"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22"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23"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24"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25"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726"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727"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28"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29"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30"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31"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32"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33"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734"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735"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36"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37"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38"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39"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40"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741"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742"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43"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44"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45"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46"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47"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48"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749"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750"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51"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52"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53"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54"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755"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756"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57"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58"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59"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60"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61"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62"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763"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764"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65"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66"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67"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68"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69"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70"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71"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72"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73"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74"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75"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76"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77"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78"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79"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80"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81"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82"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83"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84"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85"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86"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87"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88"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89"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90"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91"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92"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93"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94"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95"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96"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97"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98"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799"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800"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801"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802"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803"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804"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805"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806"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807"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808"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09"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810"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811"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812"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813"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814"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815"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16"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17"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818"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819"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820"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71500"/>
    <xdr:sp>
      <xdr:nvSpPr>
        <xdr:cNvPr id="821" name="AutoShape 2"/>
        <xdr:cNvSpPr>
          <a:spLocks noChangeAspect="1"/>
        </xdr:cNvSpPr>
      </xdr:nvSpPr>
      <xdr:spPr>
        <a:xfrm>
          <a:off x="1323975" y="28536900"/>
          <a:ext cx="228600" cy="386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22"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23"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24"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25"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26"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27"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28"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29"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30"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31"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32"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33"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34"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35"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36"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37"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38"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39"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40"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41"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42"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43"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44"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45"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46"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47"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48"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49"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50"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51"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52"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53"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54"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55"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56"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57"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58"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59"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60"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61"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62"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63"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64"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65"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66"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67"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68"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69"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70"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71"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72"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73"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74"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75"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76"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77"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78"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79"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80"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81"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82"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83"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84"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85"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86"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87"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88"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89"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90"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91"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92"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93"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94"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95"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96"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97"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98"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899"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00"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01"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02"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03"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04"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05"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06"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07"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08"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09"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10"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11"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12"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13"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14"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15"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16"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17"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18"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19"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20"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21"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22"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23"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24"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25"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26"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27"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28"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29"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30"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31"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32"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33"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34"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35"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36"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37"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38"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39"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40"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41"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42"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43"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44"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45"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46"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47"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48"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49"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50"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51"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52"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53"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54"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55"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56"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57"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58"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59"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60"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61"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62"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63"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64"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65"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66"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67"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68"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69"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70"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71"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72"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73"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74"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75"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76"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77"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78"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79"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80"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81"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82"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83"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84"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85"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86"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87"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88"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89"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90"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91"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92"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93"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94"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95"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96"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97"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98"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999"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000"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001"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002"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003"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004"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005"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006"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007"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008"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009"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010"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011"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012"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013"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014"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015"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016"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017"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018"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019"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020"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021"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022"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023"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024"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025"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228600" cy="38652450"/>
    <xdr:sp>
      <xdr:nvSpPr>
        <xdr:cNvPr id="1026" name="AutoShape 2"/>
        <xdr:cNvSpPr>
          <a:spLocks noChangeAspect="1"/>
        </xdr:cNvSpPr>
      </xdr:nvSpPr>
      <xdr:spPr>
        <a:xfrm>
          <a:off x="13239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466725</xdr:colOff>
      <xdr:row>89</xdr:row>
      <xdr:rowOff>0</xdr:rowOff>
    </xdr:from>
    <xdr:ext cx="228600" cy="38652450"/>
    <xdr:sp>
      <xdr:nvSpPr>
        <xdr:cNvPr id="1027" name="AutoShape 2"/>
        <xdr:cNvSpPr>
          <a:spLocks noChangeAspect="1"/>
        </xdr:cNvSpPr>
      </xdr:nvSpPr>
      <xdr:spPr>
        <a:xfrm>
          <a:off x="130492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409575</xdr:colOff>
      <xdr:row>89</xdr:row>
      <xdr:rowOff>0</xdr:rowOff>
    </xdr:from>
    <xdr:ext cx="228600" cy="38652450"/>
    <xdr:sp>
      <xdr:nvSpPr>
        <xdr:cNvPr id="1028" name="AutoShape 2"/>
        <xdr:cNvSpPr>
          <a:spLocks noChangeAspect="1"/>
        </xdr:cNvSpPr>
      </xdr:nvSpPr>
      <xdr:spPr>
        <a:xfrm>
          <a:off x="1247775" y="28536900"/>
          <a:ext cx="228600" cy="38652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381000</xdr:colOff>
      <xdr:row>96</xdr:row>
      <xdr:rowOff>0</xdr:rowOff>
    </xdr:from>
    <xdr:ext cx="228600" cy="38233350"/>
    <xdr:sp>
      <xdr:nvSpPr>
        <xdr:cNvPr id="1029" name="AutoShape 2"/>
        <xdr:cNvSpPr>
          <a:spLocks noChangeAspect="1"/>
        </xdr:cNvSpPr>
      </xdr:nvSpPr>
      <xdr:spPr>
        <a:xfrm>
          <a:off x="1219200" y="34442400"/>
          <a:ext cx="228600" cy="38233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030"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031"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5326975"/>
    <xdr:sp>
      <xdr:nvSpPr>
        <xdr:cNvPr id="1032" name="AutoShape 2"/>
        <xdr:cNvSpPr>
          <a:spLocks noChangeAspect="1"/>
        </xdr:cNvSpPr>
      </xdr:nvSpPr>
      <xdr:spPr>
        <a:xfrm>
          <a:off x="1323975" y="28536900"/>
          <a:ext cx="333375" cy="253269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033"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034"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035"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036"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037"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038"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039"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040"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041"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042"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043"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044"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045"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046"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047"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048"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049"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050"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051"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052"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053"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054"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055"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056"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057"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058"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059"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060"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061"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062"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063"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064"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065"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066"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067"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068"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069"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070"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071"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072"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073"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074"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075"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076"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077"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078"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079"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080"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081"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082"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083"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084"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085"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086"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087"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088"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089"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090"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091"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092"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093"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094"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095"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096"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097"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098"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099"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00"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101"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102"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03"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04"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05"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06"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07"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08"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109"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110"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11"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12"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13"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14"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15"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116"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117"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18"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19"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20"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21"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22"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23"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124"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125"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26"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27"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28"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29"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30"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131"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132"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33"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34"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35"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36"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37"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38"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139"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140"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41"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42"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43"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44"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45"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146"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147"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48"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49"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50"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51"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52"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53"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154"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155"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56"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57"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58"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59"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160"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161"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62"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63"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64"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65"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66"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67"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168"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169"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70"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71"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72"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73"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74"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75"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76"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77"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78"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79"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80"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81"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82"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83"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84"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85"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86"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87"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88"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89"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90"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91"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92"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93"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94"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95"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96"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97"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98"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199"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200"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201"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202"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203"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204"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205"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206"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207"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208"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209"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210"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211"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212"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13"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214"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215"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216"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217"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218"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219"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20"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21"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222"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223"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224"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225"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26"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27"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28"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29"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30"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31"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32"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33"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34"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35"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36"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37"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38"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39"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40"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41"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42"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43"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44"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45"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46"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47"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48"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49"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50"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51"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52"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53"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54"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55"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56"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57"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58"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59"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60"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61"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62"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63"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64"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65"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66"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67"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68"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69"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70"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71"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72"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73"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74"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75"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76"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77"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78"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79"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80"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81"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82"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83"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84"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85"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86"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87"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88"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89"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90"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91"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92"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93"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94"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95"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96"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97"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98"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299"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00"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01"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02"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03"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04"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05"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06"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07"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08"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09"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10"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11"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12"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13"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14"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15"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16"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17"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18"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19"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20"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21"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22"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23"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24"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25"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26"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27"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28"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29"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30"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31"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32"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33"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34"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35"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36"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37"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38"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39"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40"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41"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42"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43"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44"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45"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46"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47"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48"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49"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50"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51"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52"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53"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54"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55"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56"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57"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58"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59"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60"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61"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62"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63"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64"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65"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66"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67"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68"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69"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70"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71"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72"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73"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74"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75"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76"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77"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78"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79"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80"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81"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82"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83"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84"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85"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86"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87"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88"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89"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90"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91"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92"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93"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94"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95"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96"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97"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98"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399"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00"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01"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02"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03"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04"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05"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06"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07"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08"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09"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10"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11"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12"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13"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14"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15"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16"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17"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18"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19"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20"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21"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22"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23"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24"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25"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26"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27"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28"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29"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30"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31"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32"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33"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34"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35"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36"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37"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38"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39"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40"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41"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42"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43"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44"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45"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46"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47"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48"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49"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50"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51"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52"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53"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54"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55"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56"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57"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58"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59"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60"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61"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62"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63"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64"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65"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66"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67"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68"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69"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70"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71"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72"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73"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74"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75"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76"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77"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78"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79"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80"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81"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82"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83"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84"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85"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86"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87"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88"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89"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90"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91"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92"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93"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94"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95"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96"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97"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98"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499"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500"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501"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502"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6831925"/>
    <xdr:sp>
      <xdr:nvSpPr>
        <xdr:cNvPr id="1503" name="AutoShape 2"/>
        <xdr:cNvSpPr>
          <a:spLocks noChangeAspect="1"/>
        </xdr:cNvSpPr>
      </xdr:nvSpPr>
      <xdr:spPr>
        <a:xfrm>
          <a:off x="1323975" y="28536900"/>
          <a:ext cx="333375" cy="2683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89</xdr:row>
      <xdr:rowOff>0</xdr:rowOff>
    </xdr:from>
    <xdr:ext cx="314325" cy="27203400"/>
    <xdr:sp>
      <xdr:nvSpPr>
        <xdr:cNvPr id="1504" name="AutoShape 2"/>
        <xdr:cNvSpPr>
          <a:spLocks noChangeAspect="1"/>
        </xdr:cNvSpPr>
      </xdr:nvSpPr>
      <xdr:spPr>
        <a:xfrm>
          <a:off x="1333500" y="28536900"/>
          <a:ext cx="31432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05"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506"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507"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08"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09"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10"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11"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12"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13"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514"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515"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16"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17"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18"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19"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20"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521"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522"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23"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24"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25"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26"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27"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28"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529"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530"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31"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32"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33"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34"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535"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536"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37"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38"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39"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40"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41"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42"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543"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544"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45"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46"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47"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48"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549"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550"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51"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52"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53"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54"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55"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56"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557"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558"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59"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60"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61"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62"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63"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564"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565"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66"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67"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68"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69"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70"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71"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572"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573"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74"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75"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76"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77"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78"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579"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580"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81"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82"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83"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84"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85"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86"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587"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588"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89"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90"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91"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92"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93"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594"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595"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96"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97"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98"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599"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00"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01"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602"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603"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04"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05"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06"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07"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08"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609"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610"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11"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12"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13"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14"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15"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16"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617"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618"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19"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20"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21"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22"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623"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624"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25"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26"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27"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28"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29"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30"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631"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632"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33"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34"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35"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36"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37"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38"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39"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40"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641"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642"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43"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44"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45"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46"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47"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648"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649"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50"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51"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52"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53"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54"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55"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656"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657"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58"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59"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60"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61"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62"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663"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664"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65"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66"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67"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68"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69"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70"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671"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672"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73"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74"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75"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76"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77"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678"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679"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80"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81"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82"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83"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84"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85"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686"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687"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88"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89"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90"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91"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92"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693"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694"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95"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96"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97"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98"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699"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00"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701"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702"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03"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04"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05"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06"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707"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708"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09"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10"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11"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12"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13"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14"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715"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716"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17"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18"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19"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20"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21"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22"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23"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24"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725"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726"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27"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28"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29"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30"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31"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32"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733"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734"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35"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36"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37"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38"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39"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740"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741"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42"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43"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44"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45"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46"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47"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748"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749"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50"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51"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52"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53"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54"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755"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756"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57"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58"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59"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60"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61"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62"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763"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764"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65"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66"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67"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68"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69"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770"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771"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72"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73"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74"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75"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76"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77"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778"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779"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80"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81"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82"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83"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784"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785"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86"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87"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88"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89"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90"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91"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792"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793"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94"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95"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96"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97"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98"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799"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800"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801"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802"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803"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804"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805"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806"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807"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808"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809"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810"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811"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812"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813"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814"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815"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816"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817"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818"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819"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820"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821"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822"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823"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824"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825"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826"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827"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828"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829"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830"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831"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832"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833"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834"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835"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836"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837"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838"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839"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840"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841"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842"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843"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844"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845"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846"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847"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848"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849"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203400"/>
    <xdr:sp>
      <xdr:nvSpPr>
        <xdr:cNvPr id="1850" name="AutoShape 2"/>
        <xdr:cNvSpPr>
          <a:spLocks noChangeAspect="1"/>
        </xdr:cNvSpPr>
      </xdr:nvSpPr>
      <xdr:spPr>
        <a:xfrm>
          <a:off x="1323975" y="28536900"/>
          <a:ext cx="333375" cy="2720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851"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852"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853"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854"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855"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856"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857"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858"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859"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860"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861"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862"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863"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864"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865"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866"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867"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868"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869"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870"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871"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872"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873"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874"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875"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876"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877"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878"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879"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880"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881"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882"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883"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884"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885"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886"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887"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888"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889"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890"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891"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892"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893"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894"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895"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896"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897"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898"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899"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00"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01"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02"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03"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04"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05"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06"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07"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08"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09"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10"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11"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12"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13"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14"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15"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16"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17"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18"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19"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20"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21"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22"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23"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24"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25"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26"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27"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28"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29"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30"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31"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32"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33"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34"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35"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36"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37"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38"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39"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40"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41"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42"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43"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44"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45"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46"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47"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48"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49"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50"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51"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52"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53"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54"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55"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56"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57"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58"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59"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60"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61"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62"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63"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64"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65"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66"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67"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68"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69"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70"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71"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72"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73"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74"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75"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76"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77"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78"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79"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80"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81"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82"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83"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84"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85"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86"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87"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88"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89"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90"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91"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92"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93"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94"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95"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96"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97"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98"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1999"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2000"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2001"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2002"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2003"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2004"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2005"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2006"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2007"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2008"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2009"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2010"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2011"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2012"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2013"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2014"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2015"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2016"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2017"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2018"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2019"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2020"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2021"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2022"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2023"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2024"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2025"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2026"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2027"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2028"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2029"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2030"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2031"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2032"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2033"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2034"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2035"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2036"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2037"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2038"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2039"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2040"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2041"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2042"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2043"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2044"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2045"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2046"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2047"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2048"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2049"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2050"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2051"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2052"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2053"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2054"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89</xdr:row>
      <xdr:rowOff>0</xdr:rowOff>
    </xdr:from>
    <xdr:ext cx="333375" cy="27184350"/>
    <xdr:sp>
      <xdr:nvSpPr>
        <xdr:cNvPr id="2055" name="AutoShape 2"/>
        <xdr:cNvSpPr>
          <a:spLocks noChangeAspect="1"/>
        </xdr:cNvSpPr>
      </xdr:nvSpPr>
      <xdr:spPr>
        <a:xfrm>
          <a:off x="132397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466725</xdr:colOff>
      <xdr:row>89</xdr:row>
      <xdr:rowOff>0</xdr:rowOff>
    </xdr:from>
    <xdr:ext cx="333375" cy="27184350"/>
    <xdr:sp>
      <xdr:nvSpPr>
        <xdr:cNvPr id="2056" name="AutoShape 2"/>
        <xdr:cNvSpPr>
          <a:spLocks noChangeAspect="1"/>
        </xdr:cNvSpPr>
      </xdr:nvSpPr>
      <xdr:spPr>
        <a:xfrm>
          <a:off x="1304925" y="28536900"/>
          <a:ext cx="333375"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5048250</xdr:colOff>
      <xdr:row>88</xdr:row>
      <xdr:rowOff>142875</xdr:rowOff>
    </xdr:from>
    <xdr:ext cx="228600" cy="27184350"/>
    <xdr:sp>
      <xdr:nvSpPr>
        <xdr:cNvPr id="2057" name="AutoShape 2"/>
        <xdr:cNvSpPr>
          <a:spLocks noChangeAspect="1"/>
        </xdr:cNvSpPr>
      </xdr:nvSpPr>
      <xdr:spPr>
        <a:xfrm>
          <a:off x="6410325" y="28508325"/>
          <a:ext cx="228600" cy="2718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28575</xdr:colOff>
      <xdr:row>97</xdr:row>
      <xdr:rowOff>180975</xdr:rowOff>
    </xdr:from>
    <xdr:ext cx="361950" cy="26584275"/>
    <xdr:sp>
      <xdr:nvSpPr>
        <xdr:cNvPr id="2058" name="AutoShape 2"/>
        <xdr:cNvSpPr>
          <a:spLocks noChangeAspect="1"/>
        </xdr:cNvSpPr>
      </xdr:nvSpPr>
      <xdr:spPr>
        <a:xfrm>
          <a:off x="1390650" y="35004375"/>
          <a:ext cx="361950" cy="26584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059"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09600"/>
    <xdr:sp>
      <xdr:nvSpPr>
        <xdr:cNvPr id="2060" name="AutoShape 2"/>
        <xdr:cNvSpPr>
          <a:spLocks noChangeAspect="1"/>
        </xdr:cNvSpPr>
      </xdr:nvSpPr>
      <xdr:spPr>
        <a:xfrm>
          <a:off x="1323975" y="35394900"/>
          <a:ext cx="638175" cy="6096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09600"/>
    <xdr:sp>
      <xdr:nvSpPr>
        <xdr:cNvPr id="2061" name="AutoShape 2"/>
        <xdr:cNvSpPr>
          <a:spLocks noChangeAspect="1"/>
        </xdr:cNvSpPr>
      </xdr:nvSpPr>
      <xdr:spPr>
        <a:xfrm>
          <a:off x="1323975" y="35394900"/>
          <a:ext cx="638175" cy="6096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062"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063"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064"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065"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066"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067"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09600"/>
    <xdr:sp>
      <xdr:nvSpPr>
        <xdr:cNvPr id="2068" name="AutoShape 2"/>
        <xdr:cNvSpPr>
          <a:spLocks noChangeAspect="1"/>
        </xdr:cNvSpPr>
      </xdr:nvSpPr>
      <xdr:spPr>
        <a:xfrm>
          <a:off x="1323975" y="35394900"/>
          <a:ext cx="638175" cy="6096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09600"/>
    <xdr:sp>
      <xdr:nvSpPr>
        <xdr:cNvPr id="2069" name="AutoShape 2"/>
        <xdr:cNvSpPr>
          <a:spLocks noChangeAspect="1"/>
        </xdr:cNvSpPr>
      </xdr:nvSpPr>
      <xdr:spPr>
        <a:xfrm>
          <a:off x="1323975" y="35394900"/>
          <a:ext cx="638175" cy="6096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070"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071"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072"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073"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074"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09600"/>
    <xdr:sp>
      <xdr:nvSpPr>
        <xdr:cNvPr id="2075" name="AutoShape 2"/>
        <xdr:cNvSpPr>
          <a:spLocks noChangeAspect="1"/>
        </xdr:cNvSpPr>
      </xdr:nvSpPr>
      <xdr:spPr>
        <a:xfrm>
          <a:off x="1323975" y="35394900"/>
          <a:ext cx="638175" cy="6096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09600"/>
    <xdr:sp>
      <xdr:nvSpPr>
        <xdr:cNvPr id="2076" name="AutoShape 2"/>
        <xdr:cNvSpPr>
          <a:spLocks noChangeAspect="1"/>
        </xdr:cNvSpPr>
      </xdr:nvSpPr>
      <xdr:spPr>
        <a:xfrm>
          <a:off x="1323975" y="35394900"/>
          <a:ext cx="638175" cy="6096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077"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078"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079"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080"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081"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082"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09600"/>
    <xdr:sp>
      <xdr:nvSpPr>
        <xdr:cNvPr id="2083" name="AutoShape 2"/>
        <xdr:cNvSpPr>
          <a:spLocks noChangeAspect="1"/>
        </xdr:cNvSpPr>
      </xdr:nvSpPr>
      <xdr:spPr>
        <a:xfrm>
          <a:off x="1323975" y="35394900"/>
          <a:ext cx="638175" cy="6096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09600"/>
    <xdr:sp>
      <xdr:nvSpPr>
        <xdr:cNvPr id="2084" name="AutoShape 2"/>
        <xdr:cNvSpPr>
          <a:spLocks noChangeAspect="1"/>
        </xdr:cNvSpPr>
      </xdr:nvSpPr>
      <xdr:spPr>
        <a:xfrm>
          <a:off x="1323975" y="35394900"/>
          <a:ext cx="638175" cy="6096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085"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086"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087"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088"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089"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09600"/>
    <xdr:sp>
      <xdr:nvSpPr>
        <xdr:cNvPr id="2090" name="AutoShape 2"/>
        <xdr:cNvSpPr>
          <a:spLocks noChangeAspect="1"/>
        </xdr:cNvSpPr>
      </xdr:nvSpPr>
      <xdr:spPr>
        <a:xfrm>
          <a:off x="1323975" y="35394900"/>
          <a:ext cx="638175" cy="6096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09600"/>
    <xdr:sp>
      <xdr:nvSpPr>
        <xdr:cNvPr id="2091" name="AutoShape 2"/>
        <xdr:cNvSpPr>
          <a:spLocks noChangeAspect="1"/>
        </xdr:cNvSpPr>
      </xdr:nvSpPr>
      <xdr:spPr>
        <a:xfrm>
          <a:off x="1323975" y="35394900"/>
          <a:ext cx="638175" cy="6096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092"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093"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094"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095"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096"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097"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09600"/>
    <xdr:sp>
      <xdr:nvSpPr>
        <xdr:cNvPr id="2098" name="AutoShape 2"/>
        <xdr:cNvSpPr>
          <a:spLocks noChangeAspect="1"/>
        </xdr:cNvSpPr>
      </xdr:nvSpPr>
      <xdr:spPr>
        <a:xfrm>
          <a:off x="1323975" y="35394900"/>
          <a:ext cx="638175" cy="6096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09600"/>
    <xdr:sp>
      <xdr:nvSpPr>
        <xdr:cNvPr id="2099" name="AutoShape 2"/>
        <xdr:cNvSpPr>
          <a:spLocks noChangeAspect="1"/>
        </xdr:cNvSpPr>
      </xdr:nvSpPr>
      <xdr:spPr>
        <a:xfrm>
          <a:off x="1323975" y="35394900"/>
          <a:ext cx="638175" cy="6096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100"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101"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102"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103"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104"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09600"/>
    <xdr:sp>
      <xdr:nvSpPr>
        <xdr:cNvPr id="2105" name="AutoShape 2"/>
        <xdr:cNvSpPr>
          <a:spLocks noChangeAspect="1"/>
        </xdr:cNvSpPr>
      </xdr:nvSpPr>
      <xdr:spPr>
        <a:xfrm>
          <a:off x="1323975" y="35394900"/>
          <a:ext cx="638175" cy="6096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09600"/>
    <xdr:sp>
      <xdr:nvSpPr>
        <xdr:cNvPr id="2106" name="AutoShape 2"/>
        <xdr:cNvSpPr>
          <a:spLocks noChangeAspect="1"/>
        </xdr:cNvSpPr>
      </xdr:nvSpPr>
      <xdr:spPr>
        <a:xfrm>
          <a:off x="1323975" y="35394900"/>
          <a:ext cx="638175" cy="6096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107"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108"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109"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110"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111"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112"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09600"/>
    <xdr:sp>
      <xdr:nvSpPr>
        <xdr:cNvPr id="2113" name="AutoShape 2"/>
        <xdr:cNvSpPr>
          <a:spLocks noChangeAspect="1"/>
        </xdr:cNvSpPr>
      </xdr:nvSpPr>
      <xdr:spPr>
        <a:xfrm>
          <a:off x="1323975" y="35394900"/>
          <a:ext cx="638175" cy="6096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09600"/>
    <xdr:sp>
      <xdr:nvSpPr>
        <xdr:cNvPr id="2114" name="AutoShape 2"/>
        <xdr:cNvSpPr>
          <a:spLocks noChangeAspect="1"/>
        </xdr:cNvSpPr>
      </xdr:nvSpPr>
      <xdr:spPr>
        <a:xfrm>
          <a:off x="1323975" y="35394900"/>
          <a:ext cx="638175" cy="6096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115"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116"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117"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118"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119"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09600"/>
    <xdr:sp>
      <xdr:nvSpPr>
        <xdr:cNvPr id="2120" name="AutoShape 2"/>
        <xdr:cNvSpPr>
          <a:spLocks noChangeAspect="1"/>
        </xdr:cNvSpPr>
      </xdr:nvSpPr>
      <xdr:spPr>
        <a:xfrm>
          <a:off x="1323975" y="35394900"/>
          <a:ext cx="638175" cy="6096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09600"/>
    <xdr:sp>
      <xdr:nvSpPr>
        <xdr:cNvPr id="2121" name="AutoShape 2"/>
        <xdr:cNvSpPr>
          <a:spLocks noChangeAspect="1"/>
        </xdr:cNvSpPr>
      </xdr:nvSpPr>
      <xdr:spPr>
        <a:xfrm>
          <a:off x="1323975" y="35394900"/>
          <a:ext cx="638175" cy="6096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122"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123"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124"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125"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126"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127"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09600"/>
    <xdr:sp>
      <xdr:nvSpPr>
        <xdr:cNvPr id="2128" name="AutoShape 2"/>
        <xdr:cNvSpPr>
          <a:spLocks noChangeAspect="1"/>
        </xdr:cNvSpPr>
      </xdr:nvSpPr>
      <xdr:spPr>
        <a:xfrm>
          <a:off x="1323975" y="35394900"/>
          <a:ext cx="638175" cy="6096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09600"/>
    <xdr:sp>
      <xdr:nvSpPr>
        <xdr:cNvPr id="2129" name="AutoShape 2"/>
        <xdr:cNvSpPr>
          <a:spLocks noChangeAspect="1"/>
        </xdr:cNvSpPr>
      </xdr:nvSpPr>
      <xdr:spPr>
        <a:xfrm>
          <a:off x="1323975" y="35394900"/>
          <a:ext cx="638175" cy="6096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130"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131"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132"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133"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09600"/>
    <xdr:sp>
      <xdr:nvSpPr>
        <xdr:cNvPr id="2134" name="AutoShape 2"/>
        <xdr:cNvSpPr>
          <a:spLocks noChangeAspect="1"/>
        </xdr:cNvSpPr>
      </xdr:nvSpPr>
      <xdr:spPr>
        <a:xfrm>
          <a:off x="1323975" y="35394900"/>
          <a:ext cx="638175" cy="6096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09600"/>
    <xdr:sp>
      <xdr:nvSpPr>
        <xdr:cNvPr id="2135" name="AutoShape 2"/>
        <xdr:cNvSpPr>
          <a:spLocks noChangeAspect="1"/>
        </xdr:cNvSpPr>
      </xdr:nvSpPr>
      <xdr:spPr>
        <a:xfrm>
          <a:off x="1323975" y="35394900"/>
          <a:ext cx="638175" cy="6096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136"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137"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138"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139"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140"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141"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09600"/>
    <xdr:sp>
      <xdr:nvSpPr>
        <xdr:cNvPr id="2142" name="AutoShape 2"/>
        <xdr:cNvSpPr>
          <a:spLocks noChangeAspect="1"/>
        </xdr:cNvSpPr>
      </xdr:nvSpPr>
      <xdr:spPr>
        <a:xfrm>
          <a:off x="1323975" y="35394900"/>
          <a:ext cx="638175" cy="6096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09600"/>
    <xdr:sp>
      <xdr:nvSpPr>
        <xdr:cNvPr id="2143" name="AutoShape 2"/>
        <xdr:cNvSpPr>
          <a:spLocks noChangeAspect="1"/>
        </xdr:cNvSpPr>
      </xdr:nvSpPr>
      <xdr:spPr>
        <a:xfrm>
          <a:off x="1323975" y="35394900"/>
          <a:ext cx="638175" cy="6096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144"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145"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146"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38175" cy="619125"/>
    <xdr:sp>
      <xdr:nvSpPr>
        <xdr:cNvPr id="2147" name="AutoShape 2"/>
        <xdr:cNvSpPr>
          <a:spLocks noChangeAspect="1"/>
        </xdr:cNvSpPr>
      </xdr:nvSpPr>
      <xdr:spPr>
        <a:xfrm>
          <a:off x="1323975" y="35394900"/>
          <a:ext cx="638175"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148"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19125"/>
    <xdr:sp>
      <xdr:nvSpPr>
        <xdr:cNvPr id="2149" name="AutoShape 2"/>
        <xdr:cNvSpPr>
          <a:spLocks noChangeAspect="1"/>
        </xdr:cNvSpPr>
      </xdr:nvSpPr>
      <xdr:spPr>
        <a:xfrm>
          <a:off x="1323975" y="35394900"/>
          <a:ext cx="609600"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19125"/>
    <xdr:sp>
      <xdr:nvSpPr>
        <xdr:cNvPr id="2150" name="AutoShape 2"/>
        <xdr:cNvSpPr>
          <a:spLocks noChangeAspect="1"/>
        </xdr:cNvSpPr>
      </xdr:nvSpPr>
      <xdr:spPr>
        <a:xfrm>
          <a:off x="1323975" y="35394900"/>
          <a:ext cx="609600"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151"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152"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153"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154"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155"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156"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19125"/>
    <xdr:sp>
      <xdr:nvSpPr>
        <xdr:cNvPr id="2157" name="AutoShape 2"/>
        <xdr:cNvSpPr>
          <a:spLocks noChangeAspect="1"/>
        </xdr:cNvSpPr>
      </xdr:nvSpPr>
      <xdr:spPr>
        <a:xfrm>
          <a:off x="1323975" y="35394900"/>
          <a:ext cx="609600"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19125"/>
    <xdr:sp>
      <xdr:nvSpPr>
        <xdr:cNvPr id="2158" name="AutoShape 2"/>
        <xdr:cNvSpPr>
          <a:spLocks noChangeAspect="1"/>
        </xdr:cNvSpPr>
      </xdr:nvSpPr>
      <xdr:spPr>
        <a:xfrm>
          <a:off x="1323975" y="35394900"/>
          <a:ext cx="609600"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159"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160"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161"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162"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163"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19125"/>
    <xdr:sp>
      <xdr:nvSpPr>
        <xdr:cNvPr id="2164" name="AutoShape 2"/>
        <xdr:cNvSpPr>
          <a:spLocks noChangeAspect="1"/>
        </xdr:cNvSpPr>
      </xdr:nvSpPr>
      <xdr:spPr>
        <a:xfrm>
          <a:off x="1323975" y="35394900"/>
          <a:ext cx="609600"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19125"/>
    <xdr:sp>
      <xdr:nvSpPr>
        <xdr:cNvPr id="2165" name="AutoShape 2"/>
        <xdr:cNvSpPr>
          <a:spLocks noChangeAspect="1"/>
        </xdr:cNvSpPr>
      </xdr:nvSpPr>
      <xdr:spPr>
        <a:xfrm>
          <a:off x="1323975" y="35394900"/>
          <a:ext cx="609600"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166"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167"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168"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169"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170"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171"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19125"/>
    <xdr:sp>
      <xdr:nvSpPr>
        <xdr:cNvPr id="2172" name="AutoShape 2"/>
        <xdr:cNvSpPr>
          <a:spLocks noChangeAspect="1"/>
        </xdr:cNvSpPr>
      </xdr:nvSpPr>
      <xdr:spPr>
        <a:xfrm>
          <a:off x="1323975" y="35394900"/>
          <a:ext cx="609600"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19125"/>
    <xdr:sp>
      <xdr:nvSpPr>
        <xdr:cNvPr id="2173" name="AutoShape 2"/>
        <xdr:cNvSpPr>
          <a:spLocks noChangeAspect="1"/>
        </xdr:cNvSpPr>
      </xdr:nvSpPr>
      <xdr:spPr>
        <a:xfrm>
          <a:off x="1323975" y="35394900"/>
          <a:ext cx="609600"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174"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175"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176"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177"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178"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19125"/>
    <xdr:sp>
      <xdr:nvSpPr>
        <xdr:cNvPr id="2179" name="AutoShape 2"/>
        <xdr:cNvSpPr>
          <a:spLocks noChangeAspect="1"/>
        </xdr:cNvSpPr>
      </xdr:nvSpPr>
      <xdr:spPr>
        <a:xfrm>
          <a:off x="1323975" y="35394900"/>
          <a:ext cx="609600"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19125"/>
    <xdr:sp>
      <xdr:nvSpPr>
        <xdr:cNvPr id="2180" name="AutoShape 2"/>
        <xdr:cNvSpPr>
          <a:spLocks noChangeAspect="1"/>
        </xdr:cNvSpPr>
      </xdr:nvSpPr>
      <xdr:spPr>
        <a:xfrm>
          <a:off x="1323975" y="35394900"/>
          <a:ext cx="609600"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181"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182"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183"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184"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185"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186"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19125"/>
    <xdr:sp>
      <xdr:nvSpPr>
        <xdr:cNvPr id="2187" name="AutoShape 2"/>
        <xdr:cNvSpPr>
          <a:spLocks noChangeAspect="1"/>
        </xdr:cNvSpPr>
      </xdr:nvSpPr>
      <xdr:spPr>
        <a:xfrm>
          <a:off x="1323975" y="35394900"/>
          <a:ext cx="609600"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19125"/>
    <xdr:sp>
      <xdr:nvSpPr>
        <xdr:cNvPr id="2188" name="AutoShape 2"/>
        <xdr:cNvSpPr>
          <a:spLocks noChangeAspect="1"/>
        </xdr:cNvSpPr>
      </xdr:nvSpPr>
      <xdr:spPr>
        <a:xfrm>
          <a:off x="1323975" y="35394900"/>
          <a:ext cx="609600"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189"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190"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191"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192"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193"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19125"/>
    <xdr:sp>
      <xdr:nvSpPr>
        <xdr:cNvPr id="2194" name="AutoShape 2"/>
        <xdr:cNvSpPr>
          <a:spLocks noChangeAspect="1"/>
        </xdr:cNvSpPr>
      </xdr:nvSpPr>
      <xdr:spPr>
        <a:xfrm>
          <a:off x="1323975" y="35394900"/>
          <a:ext cx="609600"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19125"/>
    <xdr:sp>
      <xdr:nvSpPr>
        <xdr:cNvPr id="2195" name="AutoShape 2"/>
        <xdr:cNvSpPr>
          <a:spLocks noChangeAspect="1"/>
        </xdr:cNvSpPr>
      </xdr:nvSpPr>
      <xdr:spPr>
        <a:xfrm>
          <a:off x="1323975" y="35394900"/>
          <a:ext cx="609600"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196"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197"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198"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199"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200"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201"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19125"/>
    <xdr:sp>
      <xdr:nvSpPr>
        <xdr:cNvPr id="2202" name="AutoShape 2"/>
        <xdr:cNvSpPr>
          <a:spLocks noChangeAspect="1"/>
        </xdr:cNvSpPr>
      </xdr:nvSpPr>
      <xdr:spPr>
        <a:xfrm>
          <a:off x="1323975" y="35394900"/>
          <a:ext cx="609600"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19125"/>
    <xdr:sp>
      <xdr:nvSpPr>
        <xdr:cNvPr id="2203" name="AutoShape 2"/>
        <xdr:cNvSpPr>
          <a:spLocks noChangeAspect="1"/>
        </xdr:cNvSpPr>
      </xdr:nvSpPr>
      <xdr:spPr>
        <a:xfrm>
          <a:off x="1323975" y="35394900"/>
          <a:ext cx="609600"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204"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205"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206"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207"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208"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19125"/>
    <xdr:sp>
      <xdr:nvSpPr>
        <xdr:cNvPr id="2209" name="AutoShape 2"/>
        <xdr:cNvSpPr>
          <a:spLocks noChangeAspect="1"/>
        </xdr:cNvSpPr>
      </xdr:nvSpPr>
      <xdr:spPr>
        <a:xfrm>
          <a:off x="1323975" y="35394900"/>
          <a:ext cx="609600"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19125"/>
    <xdr:sp>
      <xdr:nvSpPr>
        <xdr:cNvPr id="2210" name="AutoShape 2"/>
        <xdr:cNvSpPr>
          <a:spLocks noChangeAspect="1"/>
        </xdr:cNvSpPr>
      </xdr:nvSpPr>
      <xdr:spPr>
        <a:xfrm>
          <a:off x="1323975" y="35394900"/>
          <a:ext cx="609600"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211"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212"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213"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214"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215"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216"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19125"/>
    <xdr:sp>
      <xdr:nvSpPr>
        <xdr:cNvPr id="2217" name="AutoShape 2"/>
        <xdr:cNvSpPr>
          <a:spLocks noChangeAspect="1"/>
        </xdr:cNvSpPr>
      </xdr:nvSpPr>
      <xdr:spPr>
        <a:xfrm>
          <a:off x="1323975" y="35394900"/>
          <a:ext cx="609600"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19125"/>
    <xdr:sp>
      <xdr:nvSpPr>
        <xdr:cNvPr id="2218" name="AutoShape 2"/>
        <xdr:cNvSpPr>
          <a:spLocks noChangeAspect="1"/>
        </xdr:cNvSpPr>
      </xdr:nvSpPr>
      <xdr:spPr>
        <a:xfrm>
          <a:off x="1323975" y="35394900"/>
          <a:ext cx="609600"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219"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220"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221"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222"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19125"/>
    <xdr:sp>
      <xdr:nvSpPr>
        <xdr:cNvPr id="2223" name="AutoShape 2"/>
        <xdr:cNvSpPr>
          <a:spLocks noChangeAspect="1"/>
        </xdr:cNvSpPr>
      </xdr:nvSpPr>
      <xdr:spPr>
        <a:xfrm>
          <a:off x="1323975" y="35394900"/>
          <a:ext cx="609600"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19125"/>
    <xdr:sp>
      <xdr:nvSpPr>
        <xdr:cNvPr id="2224" name="AutoShape 2"/>
        <xdr:cNvSpPr>
          <a:spLocks noChangeAspect="1"/>
        </xdr:cNvSpPr>
      </xdr:nvSpPr>
      <xdr:spPr>
        <a:xfrm>
          <a:off x="1323975" y="35394900"/>
          <a:ext cx="609600"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225"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226"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227"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228"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229"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230"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19125"/>
    <xdr:sp>
      <xdr:nvSpPr>
        <xdr:cNvPr id="2231" name="AutoShape 2"/>
        <xdr:cNvSpPr>
          <a:spLocks noChangeAspect="1"/>
        </xdr:cNvSpPr>
      </xdr:nvSpPr>
      <xdr:spPr>
        <a:xfrm>
          <a:off x="1323975" y="35394900"/>
          <a:ext cx="609600"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19125"/>
    <xdr:sp>
      <xdr:nvSpPr>
        <xdr:cNvPr id="2232" name="AutoShape 2"/>
        <xdr:cNvSpPr>
          <a:spLocks noChangeAspect="1"/>
        </xdr:cNvSpPr>
      </xdr:nvSpPr>
      <xdr:spPr>
        <a:xfrm>
          <a:off x="1323975" y="35394900"/>
          <a:ext cx="609600" cy="619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233"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234"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235"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628650"/>
    <xdr:sp>
      <xdr:nvSpPr>
        <xdr:cNvPr id="2236" name="AutoShape 2"/>
        <xdr:cNvSpPr>
          <a:spLocks noChangeAspect="1"/>
        </xdr:cNvSpPr>
      </xdr:nvSpPr>
      <xdr:spPr>
        <a:xfrm>
          <a:off x="1323975" y="35394900"/>
          <a:ext cx="609600" cy="628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37"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38"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39"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40"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41"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42"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43"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44"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45"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46"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47"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48"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49"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50"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51"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52"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53"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54"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55"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56"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57"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58"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59"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60"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61"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62"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63"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64"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65"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66"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67"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68"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69"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70"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71"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72"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73"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74"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75"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76"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77"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78"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79"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80"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81"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82"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83"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84"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85"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86"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87"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88"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89"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90"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91"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92"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93"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94"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95"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96"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97"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98"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299"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300"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301"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302"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303"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304"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305"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306"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307"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308"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309"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310"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311"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312"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313"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314"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315"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316"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317"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318"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319"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320"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321"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322"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323"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324"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609600" cy="514350"/>
    <xdr:sp>
      <xdr:nvSpPr>
        <xdr:cNvPr id="2325" name="AutoShape 2"/>
        <xdr:cNvSpPr>
          <a:spLocks noChangeAspect="1"/>
        </xdr:cNvSpPr>
      </xdr:nvSpPr>
      <xdr:spPr>
        <a:xfrm>
          <a:off x="1323975" y="35394900"/>
          <a:ext cx="609600"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326"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14350"/>
    <xdr:sp>
      <xdr:nvSpPr>
        <xdr:cNvPr id="2327" name="AutoShape 2"/>
        <xdr:cNvSpPr>
          <a:spLocks noChangeAspect="1"/>
        </xdr:cNvSpPr>
      </xdr:nvSpPr>
      <xdr:spPr>
        <a:xfrm>
          <a:off x="1323975" y="35394900"/>
          <a:ext cx="581025"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14350"/>
    <xdr:sp>
      <xdr:nvSpPr>
        <xdr:cNvPr id="2328" name="AutoShape 2"/>
        <xdr:cNvSpPr>
          <a:spLocks noChangeAspect="1"/>
        </xdr:cNvSpPr>
      </xdr:nvSpPr>
      <xdr:spPr>
        <a:xfrm>
          <a:off x="1323975" y="35394900"/>
          <a:ext cx="581025"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329"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330"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331"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332"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333"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334"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14350"/>
    <xdr:sp>
      <xdr:nvSpPr>
        <xdr:cNvPr id="2335" name="AutoShape 2"/>
        <xdr:cNvSpPr>
          <a:spLocks noChangeAspect="1"/>
        </xdr:cNvSpPr>
      </xdr:nvSpPr>
      <xdr:spPr>
        <a:xfrm>
          <a:off x="1323975" y="35394900"/>
          <a:ext cx="581025"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14350"/>
    <xdr:sp>
      <xdr:nvSpPr>
        <xdr:cNvPr id="2336" name="AutoShape 2"/>
        <xdr:cNvSpPr>
          <a:spLocks noChangeAspect="1"/>
        </xdr:cNvSpPr>
      </xdr:nvSpPr>
      <xdr:spPr>
        <a:xfrm>
          <a:off x="1323975" y="35394900"/>
          <a:ext cx="581025"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337"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338"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339"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340"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341"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14350"/>
    <xdr:sp>
      <xdr:nvSpPr>
        <xdr:cNvPr id="2342" name="AutoShape 2"/>
        <xdr:cNvSpPr>
          <a:spLocks noChangeAspect="1"/>
        </xdr:cNvSpPr>
      </xdr:nvSpPr>
      <xdr:spPr>
        <a:xfrm>
          <a:off x="1323975" y="35394900"/>
          <a:ext cx="581025"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14350"/>
    <xdr:sp>
      <xdr:nvSpPr>
        <xdr:cNvPr id="2343" name="AutoShape 2"/>
        <xdr:cNvSpPr>
          <a:spLocks noChangeAspect="1"/>
        </xdr:cNvSpPr>
      </xdr:nvSpPr>
      <xdr:spPr>
        <a:xfrm>
          <a:off x="1323975" y="35394900"/>
          <a:ext cx="581025"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344"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345"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346"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347"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348"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349"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14350"/>
    <xdr:sp>
      <xdr:nvSpPr>
        <xdr:cNvPr id="2350" name="AutoShape 2"/>
        <xdr:cNvSpPr>
          <a:spLocks noChangeAspect="1"/>
        </xdr:cNvSpPr>
      </xdr:nvSpPr>
      <xdr:spPr>
        <a:xfrm>
          <a:off x="1323975" y="35394900"/>
          <a:ext cx="581025"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14350"/>
    <xdr:sp>
      <xdr:nvSpPr>
        <xdr:cNvPr id="2351" name="AutoShape 2"/>
        <xdr:cNvSpPr>
          <a:spLocks noChangeAspect="1"/>
        </xdr:cNvSpPr>
      </xdr:nvSpPr>
      <xdr:spPr>
        <a:xfrm>
          <a:off x="1323975" y="35394900"/>
          <a:ext cx="581025"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352"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353"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354"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355"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356"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14350"/>
    <xdr:sp>
      <xdr:nvSpPr>
        <xdr:cNvPr id="2357" name="AutoShape 2"/>
        <xdr:cNvSpPr>
          <a:spLocks noChangeAspect="1"/>
        </xdr:cNvSpPr>
      </xdr:nvSpPr>
      <xdr:spPr>
        <a:xfrm>
          <a:off x="1323975" y="35394900"/>
          <a:ext cx="581025"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14350"/>
    <xdr:sp>
      <xdr:nvSpPr>
        <xdr:cNvPr id="2358" name="AutoShape 2"/>
        <xdr:cNvSpPr>
          <a:spLocks noChangeAspect="1"/>
        </xdr:cNvSpPr>
      </xdr:nvSpPr>
      <xdr:spPr>
        <a:xfrm>
          <a:off x="1323975" y="35394900"/>
          <a:ext cx="581025"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359"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360"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361"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362"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363"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364"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14350"/>
    <xdr:sp>
      <xdr:nvSpPr>
        <xdr:cNvPr id="2365" name="AutoShape 2"/>
        <xdr:cNvSpPr>
          <a:spLocks noChangeAspect="1"/>
        </xdr:cNvSpPr>
      </xdr:nvSpPr>
      <xdr:spPr>
        <a:xfrm>
          <a:off x="1323975" y="35394900"/>
          <a:ext cx="581025"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14350"/>
    <xdr:sp>
      <xdr:nvSpPr>
        <xdr:cNvPr id="2366" name="AutoShape 2"/>
        <xdr:cNvSpPr>
          <a:spLocks noChangeAspect="1"/>
        </xdr:cNvSpPr>
      </xdr:nvSpPr>
      <xdr:spPr>
        <a:xfrm>
          <a:off x="1323975" y="35394900"/>
          <a:ext cx="581025"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367"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368"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369"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370"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371"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14350"/>
    <xdr:sp>
      <xdr:nvSpPr>
        <xdr:cNvPr id="2372" name="AutoShape 2"/>
        <xdr:cNvSpPr>
          <a:spLocks noChangeAspect="1"/>
        </xdr:cNvSpPr>
      </xdr:nvSpPr>
      <xdr:spPr>
        <a:xfrm>
          <a:off x="1323975" y="35394900"/>
          <a:ext cx="581025"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14350"/>
    <xdr:sp>
      <xdr:nvSpPr>
        <xdr:cNvPr id="2373" name="AutoShape 2"/>
        <xdr:cNvSpPr>
          <a:spLocks noChangeAspect="1"/>
        </xdr:cNvSpPr>
      </xdr:nvSpPr>
      <xdr:spPr>
        <a:xfrm>
          <a:off x="1323975" y="35394900"/>
          <a:ext cx="581025"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374"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375"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376"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377"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378"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379"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14350"/>
    <xdr:sp>
      <xdr:nvSpPr>
        <xdr:cNvPr id="2380" name="AutoShape 2"/>
        <xdr:cNvSpPr>
          <a:spLocks noChangeAspect="1"/>
        </xdr:cNvSpPr>
      </xdr:nvSpPr>
      <xdr:spPr>
        <a:xfrm>
          <a:off x="1323975" y="35394900"/>
          <a:ext cx="581025"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14350"/>
    <xdr:sp>
      <xdr:nvSpPr>
        <xdr:cNvPr id="2381" name="AutoShape 2"/>
        <xdr:cNvSpPr>
          <a:spLocks noChangeAspect="1"/>
        </xdr:cNvSpPr>
      </xdr:nvSpPr>
      <xdr:spPr>
        <a:xfrm>
          <a:off x="1323975" y="35394900"/>
          <a:ext cx="581025"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382"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383"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384"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385"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386"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14350"/>
    <xdr:sp>
      <xdr:nvSpPr>
        <xdr:cNvPr id="2387" name="AutoShape 2"/>
        <xdr:cNvSpPr>
          <a:spLocks noChangeAspect="1"/>
        </xdr:cNvSpPr>
      </xdr:nvSpPr>
      <xdr:spPr>
        <a:xfrm>
          <a:off x="1323975" y="35394900"/>
          <a:ext cx="581025"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14350"/>
    <xdr:sp>
      <xdr:nvSpPr>
        <xdr:cNvPr id="2388" name="AutoShape 2"/>
        <xdr:cNvSpPr>
          <a:spLocks noChangeAspect="1"/>
        </xdr:cNvSpPr>
      </xdr:nvSpPr>
      <xdr:spPr>
        <a:xfrm>
          <a:off x="1323975" y="35394900"/>
          <a:ext cx="581025"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389"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390"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391"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392"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393"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394"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14350"/>
    <xdr:sp>
      <xdr:nvSpPr>
        <xdr:cNvPr id="2395" name="AutoShape 2"/>
        <xdr:cNvSpPr>
          <a:spLocks noChangeAspect="1"/>
        </xdr:cNvSpPr>
      </xdr:nvSpPr>
      <xdr:spPr>
        <a:xfrm>
          <a:off x="1323975" y="35394900"/>
          <a:ext cx="581025"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14350"/>
    <xdr:sp>
      <xdr:nvSpPr>
        <xdr:cNvPr id="2396" name="AutoShape 2"/>
        <xdr:cNvSpPr>
          <a:spLocks noChangeAspect="1"/>
        </xdr:cNvSpPr>
      </xdr:nvSpPr>
      <xdr:spPr>
        <a:xfrm>
          <a:off x="1323975" y="35394900"/>
          <a:ext cx="581025"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397"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398"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399"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400"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14350"/>
    <xdr:sp>
      <xdr:nvSpPr>
        <xdr:cNvPr id="2401" name="AutoShape 2"/>
        <xdr:cNvSpPr>
          <a:spLocks noChangeAspect="1"/>
        </xdr:cNvSpPr>
      </xdr:nvSpPr>
      <xdr:spPr>
        <a:xfrm>
          <a:off x="1323975" y="35394900"/>
          <a:ext cx="581025"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14350"/>
    <xdr:sp>
      <xdr:nvSpPr>
        <xdr:cNvPr id="2402" name="AutoShape 2"/>
        <xdr:cNvSpPr>
          <a:spLocks noChangeAspect="1"/>
        </xdr:cNvSpPr>
      </xdr:nvSpPr>
      <xdr:spPr>
        <a:xfrm>
          <a:off x="1323975" y="35394900"/>
          <a:ext cx="581025"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403"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404"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405"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406"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407"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408"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14350"/>
    <xdr:sp>
      <xdr:nvSpPr>
        <xdr:cNvPr id="2409" name="AutoShape 2"/>
        <xdr:cNvSpPr>
          <a:spLocks noChangeAspect="1"/>
        </xdr:cNvSpPr>
      </xdr:nvSpPr>
      <xdr:spPr>
        <a:xfrm>
          <a:off x="1323975" y="35394900"/>
          <a:ext cx="581025"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14350"/>
    <xdr:sp>
      <xdr:nvSpPr>
        <xdr:cNvPr id="2410" name="AutoShape 2"/>
        <xdr:cNvSpPr>
          <a:spLocks noChangeAspect="1"/>
        </xdr:cNvSpPr>
      </xdr:nvSpPr>
      <xdr:spPr>
        <a:xfrm>
          <a:off x="1323975" y="35394900"/>
          <a:ext cx="581025" cy="514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411"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412"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413"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98</xdr:row>
      <xdr:rowOff>0</xdr:rowOff>
    </xdr:from>
    <xdr:ext cx="581025" cy="533400"/>
    <xdr:sp>
      <xdr:nvSpPr>
        <xdr:cNvPr id="2414" name="AutoShape 2"/>
        <xdr:cNvSpPr>
          <a:spLocks noChangeAspect="1"/>
        </xdr:cNvSpPr>
      </xdr:nvSpPr>
      <xdr:spPr>
        <a:xfrm>
          <a:off x="1323975" y="35394900"/>
          <a:ext cx="581025" cy="533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03"/>
  <sheetViews>
    <sheetView tabSelected="1" view="pageLayout" zoomScale="66" zoomScaleNormal="90" zoomScaleSheetLayoutView="70" zoomScalePageLayoutView="66" workbookViewId="0" topLeftCell="A28">
      <selection activeCell="G43" sqref="G43"/>
    </sheetView>
  </sheetViews>
  <sheetFormatPr defaultColWidth="11.421875" defaultRowHeight="12.75"/>
  <cols>
    <col min="1" max="1" width="12.57421875" style="6" customWidth="1"/>
    <col min="2" max="2" width="7.8515625" style="6" customWidth="1"/>
    <col min="3" max="3" width="75.7109375" style="4" customWidth="1"/>
    <col min="4" max="4" width="11.28125" style="7" customWidth="1"/>
    <col min="5" max="5" width="9.421875" style="8" customWidth="1"/>
    <col min="6" max="6" width="14.57421875" style="3" customWidth="1"/>
    <col min="7" max="7" width="16.421875" style="3" customWidth="1"/>
    <col min="8" max="8" width="15.7109375" style="3" customWidth="1"/>
    <col min="9" max="9" width="15.140625" style="3" customWidth="1"/>
    <col min="10" max="10" width="19.57421875" style="3" customWidth="1"/>
    <col min="11" max="11" width="16.7109375" style="3" customWidth="1"/>
    <col min="12" max="247" width="11.421875" style="2" customWidth="1"/>
    <col min="248" max="248" width="56.28125" style="2" customWidth="1"/>
    <col min="249" max="16384" width="11.421875" style="2" customWidth="1"/>
  </cols>
  <sheetData>
    <row r="1" spans="1:11" s="1" customFormat="1" ht="12.75">
      <c r="A1" s="143" t="s">
        <v>2</v>
      </c>
      <c r="B1" s="143"/>
      <c r="C1" s="143"/>
      <c r="D1" s="143"/>
      <c r="E1" s="143"/>
      <c r="F1" s="143"/>
      <c r="G1" s="143"/>
      <c r="H1" s="143"/>
      <c r="I1" s="144"/>
      <c r="J1" s="144"/>
      <c r="K1" s="144"/>
    </row>
    <row r="2" spans="1:11" s="1" customFormat="1" ht="12.75">
      <c r="A2" s="143"/>
      <c r="B2" s="143"/>
      <c r="C2" s="143"/>
      <c r="D2" s="143"/>
      <c r="E2" s="143"/>
      <c r="F2" s="143"/>
      <c r="G2" s="143"/>
      <c r="H2" s="143"/>
      <c r="I2" s="144"/>
      <c r="J2" s="144"/>
      <c r="K2" s="144"/>
    </row>
    <row r="3" spans="1:11" ht="35.25" customHeight="1">
      <c r="A3" s="145" t="s">
        <v>171</v>
      </c>
      <c r="B3" s="145"/>
      <c r="C3" s="145"/>
      <c r="D3" s="145"/>
      <c r="E3" s="145"/>
      <c r="F3" s="145"/>
      <c r="G3" s="145"/>
      <c r="H3" s="145"/>
      <c r="I3" s="36"/>
      <c r="J3" s="36"/>
      <c r="K3" s="36"/>
    </row>
    <row r="4" spans="1:11" ht="35.25" customHeight="1">
      <c r="A4" s="146" t="s">
        <v>166</v>
      </c>
      <c r="B4" s="146"/>
      <c r="C4" s="146"/>
      <c r="D4" s="146"/>
      <c r="E4" s="146"/>
      <c r="F4" s="146"/>
      <c r="G4" s="146"/>
      <c r="H4" s="146"/>
      <c r="I4" s="147" t="s">
        <v>25</v>
      </c>
      <c r="J4" s="148"/>
      <c r="K4" s="10">
        <v>0.25</v>
      </c>
    </row>
    <row r="5" spans="1:11" ht="35.25" customHeight="1">
      <c r="A5" s="145" t="s">
        <v>168</v>
      </c>
      <c r="B5" s="145"/>
      <c r="C5" s="145"/>
      <c r="D5" s="145"/>
      <c r="E5" s="145"/>
      <c r="F5" s="145"/>
      <c r="G5" s="145"/>
      <c r="H5" s="145"/>
      <c r="J5" s="36"/>
      <c r="K5" s="12"/>
    </row>
    <row r="6" spans="1:11" ht="35.25" customHeight="1">
      <c r="A6" s="145" t="s">
        <v>169</v>
      </c>
      <c r="B6" s="145"/>
      <c r="C6" s="145"/>
      <c r="D6" s="145"/>
      <c r="E6" s="145"/>
      <c r="F6" s="145"/>
      <c r="G6" s="145"/>
      <c r="H6" s="145"/>
      <c r="I6" s="147" t="s">
        <v>167</v>
      </c>
      <c r="J6" s="148"/>
      <c r="K6" s="11">
        <v>1.1315</v>
      </c>
    </row>
    <row r="7" spans="1:11" ht="35.25" customHeight="1">
      <c r="A7" s="145" t="s">
        <v>170</v>
      </c>
      <c r="B7" s="145"/>
      <c r="C7" s="145"/>
      <c r="D7" s="145"/>
      <c r="E7" s="145"/>
      <c r="F7" s="145"/>
      <c r="G7" s="145"/>
      <c r="H7" s="145"/>
      <c r="I7" s="36"/>
      <c r="J7" s="36"/>
      <c r="K7" s="36"/>
    </row>
    <row r="8" spans="1:11" ht="12.75">
      <c r="A8" s="9"/>
      <c r="B8" s="9"/>
      <c r="C8" s="9"/>
      <c r="D8" s="9"/>
      <c r="E8" s="9"/>
      <c r="F8" s="9"/>
      <c r="G8" s="9"/>
      <c r="H8" s="9"/>
      <c r="I8" s="36"/>
      <c r="J8" s="36"/>
      <c r="K8" s="36"/>
    </row>
    <row r="9" spans="1:256" s="5" customFormat="1" ht="15" customHeight="1">
      <c r="A9" s="152" t="s">
        <v>26</v>
      </c>
      <c r="B9" s="153"/>
      <c r="C9" s="153"/>
      <c r="D9" s="153"/>
      <c r="E9" s="153"/>
      <c r="F9" s="153"/>
      <c r="G9" s="153"/>
      <c r="H9" s="153"/>
      <c r="I9" s="153"/>
      <c r="J9" s="153"/>
      <c r="K9" s="154"/>
      <c r="L9" s="22"/>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s="5" customFormat="1" ht="15.75">
      <c r="A10" s="155" t="s">
        <v>27</v>
      </c>
      <c r="B10" s="155"/>
      <c r="C10" s="26"/>
      <c r="D10" s="27"/>
      <c r="E10" s="27"/>
      <c r="F10" s="28"/>
      <c r="G10" s="23" t="s">
        <v>28</v>
      </c>
      <c r="H10" s="26"/>
      <c r="I10" s="27"/>
      <c r="J10" s="27"/>
      <c r="K10" s="29"/>
      <c r="L10" s="22"/>
      <c r="M10" s="13"/>
      <c r="N10" s="13"/>
      <c r="O10" s="13"/>
      <c r="P10" s="13"/>
      <c r="Q10" s="13"/>
      <c r="R10" s="13"/>
      <c r="S10" s="14"/>
      <c r="T10" s="13"/>
      <c r="U10" s="13"/>
      <c r="V10" s="13"/>
      <c r="W10" s="13"/>
      <c r="X10" s="13"/>
      <c r="Y10" s="13"/>
      <c r="Z10" s="13"/>
      <c r="AA10" s="14"/>
      <c r="AB10" s="13"/>
      <c r="AC10" s="13"/>
      <c r="AD10" s="13"/>
      <c r="AE10" s="13"/>
      <c r="AF10" s="13"/>
      <c r="AG10" s="13"/>
      <c r="AH10" s="13"/>
      <c r="AI10" s="14"/>
      <c r="AJ10" s="13"/>
      <c r="AK10" s="13"/>
      <c r="AL10" s="13"/>
      <c r="AM10" s="13"/>
      <c r="AN10" s="13"/>
      <c r="AO10" s="13"/>
      <c r="AP10" s="13"/>
      <c r="AQ10" s="14"/>
      <c r="AR10" s="13"/>
      <c r="AS10" s="13"/>
      <c r="AT10" s="13"/>
      <c r="AU10" s="13"/>
      <c r="AV10" s="13"/>
      <c r="AW10" s="13"/>
      <c r="AX10" s="13"/>
      <c r="AY10" s="14"/>
      <c r="AZ10" s="13"/>
      <c r="BA10" s="13"/>
      <c r="BB10" s="13"/>
      <c r="BC10" s="13"/>
      <c r="BD10" s="13"/>
      <c r="BE10" s="13"/>
      <c r="BF10" s="13"/>
      <c r="BG10" s="14"/>
      <c r="BH10" s="13"/>
      <c r="BI10" s="13"/>
      <c r="BJ10" s="13"/>
      <c r="BK10" s="13"/>
      <c r="BL10" s="13"/>
      <c r="BM10" s="13"/>
      <c r="BN10" s="13"/>
      <c r="BO10" s="14"/>
      <c r="BP10" s="13"/>
      <c r="BQ10" s="13"/>
      <c r="BR10" s="13"/>
      <c r="BS10" s="13"/>
      <c r="BT10" s="13"/>
      <c r="BU10" s="13"/>
      <c r="BV10" s="13"/>
      <c r="BW10" s="14"/>
      <c r="BX10" s="13"/>
      <c r="BY10" s="13"/>
      <c r="BZ10" s="13"/>
      <c r="CA10" s="13"/>
      <c r="CB10" s="13"/>
      <c r="CC10" s="13"/>
      <c r="CD10" s="13"/>
      <c r="CE10" s="14"/>
      <c r="CF10" s="13"/>
      <c r="CG10" s="13"/>
      <c r="CH10" s="13"/>
      <c r="CI10" s="13"/>
      <c r="CJ10" s="13"/>
      <c r="CK10" s="13"/>
      <c r="CL10" s="13"/>
      <c r="CM10" s="14"/>
      <c r="CN10" s="13"/>
      <c r="CO10" s="13"/>
      <c r="CP10" s="13"/>
      <c r="CQ10" s="13"/>
      <c r="CR10" s="13"/>
      <c r="CS10" s="13"/>
      <c r="CT10" s="13"/>
      <c r="CU10" s="14"/>
      <c r="CV10" s="13"/>
      <c r="CW10" s="13"/>
      <c r="CX10" s="13"/>
      <c r="CY10" s="13"/>
      <c r="CZ10" s="13"/>
      <c r="DA10" s="13"/>
      <c r="DB10" s="13"/>
      <c r="DC10" s="14"/>
      <c r="DD10" s="13"/>
      <c r="DE10" s="13"/>
      <c r="DF10" s="13"/>
      <c r="DG10" s="13"/>
      <c r="DH10" s="13"/>
      <c r="DI10" s="13"/>
      <c r="DJ10" s="13"/>
      <c r="DK10" s="14"/>
      <c r="DL10" s="13"/>
      <c r="DM10" s="13"/>
      <c r="DN10" s="13"/>
      <c r="DO10" s="13"/>
      <c r="DP10" s="13"/>
      <c r="DQ10" s="13"/>
      <c r="DR10" s="13"/>
      <c r="DS10" s="14"/>
      <c r="DT10" s="13"/>
      <c r="DU10" s="13"/>
      <c r="DV10" s="13"/>
      <c r="DW10" s="13"/>
      <c r="DX10" s="13"/>
      <c r="DY10" s="13"/>
      <c r="DZ10" s="13"/>
      <c r="EA10" s="14"/>
      <c r="EB10" s="13"/>
      <c r="EC10" s="13"/>
      <c r="ED10" s="13"/>
      <c r="EE10" s="13"/>
      <c r="EF10" s="13"/>
      <c r="EG10" s="13"/>
      <c r="EH10" s="13"/>
      <c r="EI10" s="14"/>
      <c r="EJ10" s="13"/>
      <c r="EK10" s="13"/>
      <c r="EL10" s="13"/>
      <c r="EM10" s="13"/>
      <c r="EN10" s="13"/>
      <c r="EO10" s="13"/>
      <c r="EP10" s="13"/>
      <c r="EQ10" s="14"/>
      <c r="ER10" s="13"/>
      <c r="ES10" s="13"/>
      <c r="ET10" s="13"/>
      <c r="EU10" s="13"/>
      <c r="EV10" s="13"/>
      <c r="EW10" s="13"/>
      <c r="EX10" s="13"/>
      <c r="EY10" s="14"/>
      <c r="EZ10" s="13"/>
      <c r="FA10" s="13"/>
      <c r="FB10" s="13"/>
      <c r="FC10" s="13"/>
      <c r="FD10" s="13"/>
      <c r="FE10" s="13"/>
      <c r="FF10" s="13"/>
      <c r="FG10" s="14"/>
      <c r="FH10" s="13"/>
      <c r="FI10" s="13"/>
      <c r="FJ10" s="13"/>
      <c r="FK10" s="13"/>
      <c r="FL10" s="13"/>
      <c r="FM10" s="13"/>
      <c r="FN10" s="13"/>
      <c r="FO10" s="14"/>
      <c r="FP10" s="13"/>
      <c r="FQ10" s="13"/>
      <c r="FR10" s="13"/>
      <c r="FS10" s="13"/>
      <c r="FT10" s="13"/>
      <c r="FU10" s="13"/>
      <c r="FV10" s="13"/>
      <c r="FW10" s="14"/>
      <c r="FX10" s="13"/>
      <c r="FY10" s="13"/>
      <c r="FZ10" s="13"/>
      <c r="GA10" s="13"/>
      <c r="GB10" s="13"/>
      <c r="GC10" s="13"/>
      <c r="GD10" s="13"/>
      <c r="GE10" s="14"/>
      <c r="GF10" s="13"/>
      <c r="GG10" s="13"/>
      <c r="GH10" s="13"/>
      <c r="GI10" s="13"/>
      <c r="GJ10" s="13"/>
      <c r="GK10" s="13"/>
      <c r="GL10" s="13"/>
      <c r="GM10" s="14"/>
      <c r="GN10" s="13"/>
      <c r="GO10" s="13"/>
      <c r="GP10" s="13"/>
      <c r="GQ10" s="13"/>
      <c r="GR10" s="13"/>
      <c r="GS10" s="13"/>
      <c r="GT10" s="13"/>
      <c r="GU10" s="14"/>
      <c r="GV10" s="13"/>
      <c r="GW10" s="13"/>
      <c r="GX10" s="13"/>
      <c r="GY10" s="13"/>
      <c r="GZ10" s="13"/>
      <c r="HA10" s="13"/>
      <c r="HB10" s="13"/>
      <c r="HC10" s="14"/>
      <c r="HD10" s="13"/>
      <c r="HE10" s="13"/>
      <c r="HF10" s="13"/>
      <c r="HG10" s="13"/>
      <c r="HH10" s="13"/>
      <c r="HI10" s="13"/>
      <c r="HJ10" s="13"/>
      <c r="HK10" s="14"/>
      <c r="HL10" s="13"/>
      <c r="HM10" s="13"/>
      <c r="HN10" s="13"/>
      <c r="HO10" s="13"/>
      <c r="HP10" s="13"/>
      <c r="HQ10" s="13"/>
      <c r="HR10" s="13"/>
      <c r="HS10" s="14"/>
      <c r="HT10" s="13"/>
      <c r="HU10" s="13"/>
      <c r="HV10" s="13"/>
      <c r="HW10" s="13"/>
      <c r="HX10" s="13"/>
      <c r="HY10" s="13"/>
      <c r="HZ10" s="13"/>
      <c r="IA10" s="14"/>
      <c r="IB10" s="13"/>
      <c r="IC10" s="13"/>
      <c r="ID10" s="13"/>
      <c r="IE10" s="13"/>
      <c r="IF10" s="13"/>
      <c r="IG10" s="13"/>
      <c r="IH10" s="13"/>
      <c r="II10" s="14"/>
      <c r="IJ10" s="13"/>
      <c r="IK10" s="13"/>
      <c r="IL10" s="13"/>
      <c r="IM10" s="13"/>
      <c r="IN10" s="13"/>
      <c r="IO10" s="13"/>
      <c r="IP10" s="13"/>
      <c r="IQ10" s="14"/>
      <c r="IR10" s="13"/>
      <c r="IS10" s="13"/>
      <c r="IT10" s="13"/>
      <c r="IU10" s="13"/>
      <c r="IV10" s="13"/>
    </row>
    <row r="11" spans="1:256" s="5" customFormat="1" ht="20.25" customHeight="1" thickBot="1">
      <c r="A11" s="155" t="s">
        <v>30</v>
      </c>
      <c r="B11" s="156"/>
      <c r="C11" s="30"/>
      <c r="D11" s="31"/>
      <c r="E11" s="157"/>
      <c r="F11" s="158"/>
      <c r="G11" s="24" t="s">
        <v>29</v>
      </c>
      <c r="H11" s="30"/>
      <c r="I11" s="32"/>
      <c r="J11" s="157"/>
      <c r="K11" s="158"/>
      <c r="L11" s="25"/>
      <c r="M11" s="13"/>
      <c r="N11" s="13"/>
      <c r="O11" s="14"/>
      <c r="P11" s="14"/>
      <c r="Q11" s="13"/>
      <c r="R11" s="13"/>
      <c r="S11" s="14"/>
      <c r="T11" s="14"/>
      <c r="U11" s="13"/>
      <c r="V11" s="13"/>
      <c r="W11" s="14"/>
      <c r="X11" s="14"/>
      <c r="Y11" s="13"/>
      <c r="Z11" s="13"/>
      <c r="AA11" s="14"/>
      <c r="AB11" s="14"/>
      <c r="AC11" s="13"/>
      <c r="AD11" s="13"/>
      <c r="AE11" s="14"/>
      <c r="AF11" s="14"/>
      <c r="AG11" s="13"/>
      <c r="AH11" s="13"/>
      <c r="AI11" s="14"/>
      <c r="AJ11" s="14"/>
      <c r="AK11" s="13"/>
      <c r="AL11" s="13"/>
      <c r="AM11" s="14"/>
      <c r="AN11" s="14"/>
      <c r="AO11" s="13"/>
      <c r="AP11" s="13"/>
      <c r="AQ11" s="14"/>
      <c r="AR11" s="14"/>
      <c r="AS11" s="13"/>
      <c r="AT11" s="13"/>
      <c r="AU11" s="14"/>
      <c r="AV11" s="14"/>
      <c r="AW11" s="13"/>
      <c r="AX11" s="13"/>
      <c r="AY11" s="14"/>
      <c r="AZ11" s="14"/>
      <c r="BA11" s="13"/>
      <c r="BB11" s="13"/>
      <c r="BC11" s="14"/>
      <c r="BD11" s="14"/>
      <c r="BE11" s="13"/>
      <c r="BF11" s="13"/>
      <c r="BG11" s="14"/>
      <c r="BH11" s="14"/>
      <c r="BI11" s="13"/>
      <c r="BJ11" s="13"/>
      <c r="BK11" s="14"/>
      <c r="BL11" s="14"/>
      <c r="BM11" s="13"/>
      <c r="BN11" s="13"/>
      <c r="BO11" s="14"/>
      <c r="BP11" s="14"/>
      <c r="BQ11" s="13"/>
      <c r="BR11" s="13"/>
      <c r="BS11" s="14"/>
      <c r="BT11" s="14"/>
      <c r="BU11" s="13"/>
      <c r="BV11" s="13"/>
      <c r="BW11" s="14"/>
      <c r="BX11" s="14"/>
      <c r="BY11" s="13"/>
      <c r="BZ11" s="13"/>
      <c r="CA11" s="14"/>
      <c r="CB11" s="14"/>
      <c r="CC11" s="13"/>
      <c r="CD11" s="13"/>
      <c r="CE11" s="14"/>
      <c r="CF11" s="14"/>
      <c r="CG11" s="13"/>
      <c r="CH11" s="13"/>
      <c r="CI11" s="14"/>
      <c r="CJ11" s="14"/>
      <c r="CK11" s="13"/>
      <c r="CL11" s="13"/>
      <c r="CM11" s="14"/>
      <c r="CN11" s="14"/>
      <c r="CO11" s="13"/>
      <c r="CP11" s="13"/>
      <c r="CQ11" s="14"/>
      <c r="CR11" s="14"/>
      <c r="CS11" s="13"/>
      <c r="CT11" s="13"/>
      <c r="CU11" s="14"/>
      <c r="CV11" s="14"/>
      <c r="CW11" s="13"/>
      <c r="CX11" s="13"/>
      <c r="CY11" s="14"/>
      <c r="CZ11" s="14"/>
      <c r="DA11" s="13"/>
      <c r="DB11" s="13"/>
      <c r="DC11" s="14"/>
      <c r="DD11" s="14"/>
      <c r="DE11" s="13"/>
      <c r="DF11" s="13"/>
      <c r="DG11" s="14"/>
      <c r="DH11" s="14"/>
      <c r="DI11" s="13"/>
      <c r="DJ11" s="13"/>
      <c r="DK11" s="14"/>
      <c r="DL11" s="14"/>
      <c r="DM11" s="13"/>
      <c r="DN11" s="13"/>
      <c r="DO11" s="14"/>
      <c r="DP11" s="14"/>
      <c r="DQ11" s="13"/>
      <c r="DR11" s="13"/>
      <c r="DS11" s="14"/>
      <c r="DT11" s="14"/>
      <c r="DU11" s="13"/>
      <c r="DV11" s="13"/>
      <c r="DW11" s="14"/>
      <c r="DX11" s="14"/>
      <c r="DY11" s="13"/>
      <c r="DZ11" s="13"/>
      <c r="EA11" s="14"/>
      <c r="EB11" s="14"/>
      <c r="EC11" s="13"/>
      <c r="ED11" s="13"/>
      <c r="EE11" s="14"/>
      <c r="EF11" s="14"/>
      <c r="EG11" s="13"/>
      <c r="EH11" s="13"/>
      <c r="EI11" s="14"/>
      <c r="EJ11" s="14"/>
      <c r="EK11" s="13"/>
      <c r="EL11" s="13"/>
      <c r="EM11" s="14"/>
      <c r="EN11" s="14"/>
      <c r="EO11" s="13"/>
      <c r="EP11" s="13"/>
      <c r="EQ11" s="14"/>
      <c r="ER11" s="14"/>
      <c r="ES11" s="13"/>
      <c r="ET11" s="13"/>
      <c r="EU11" s="14"/>
      <c r="EV11" s="14"/>
      <c r="EW11" s="13"/>
      <c r="EX11" s="13"/>
      <c r="EY11" s="14"/>
      <c r="EZ11" s="14"/>
      <c r="FA11" s="13"/>
      <c r="FB11" s="13"/>
      <c r="FC11" s="14"/>
      <c r="FD11" s="14"/>
      <c r="FE11" s="13"/>
      <c r="FF11" s="13"/>
      <c r="FG11" s="14"/>
      <c r="FH11" s="14"/>
      <c r="FI11" s="13"/>
      <c r="FJ11" s="13"/>
      <c r="FK11" s="14"/>
      <c r="FL11" s="14"/>
      <c r="FM11" s="13"/>
      <c r="FN11" s="13"/>
      <c r="FO11" s="14"/>
      <c r="FP11" s="14"/>
      <c r="FQ11" s="13"/>
      <c r="FR11" s="13"/>
      <c r="FS11" s="14"/>
      <c r="FT11" s="14"/>
      <c r="FU11" s="13"/>
      <c r="FV11" s="13"/>
      <c r="FW11" s="14"/>
      <c r="FX11" s="14"/>
      <c r="FY11" s="13"/>
      <c r="FZ11" s="13"/>
      <c r="GA11" s="14"/>
      <c r="GB11" s="14"/>
      <c r="GC11" s="13"/>
      <c r="GD11" s="13"/>
      <c r="GE11" s="14"/>
      <c r="GF11" s="14"/>
      <c r="GG11" s="13"/>
      <c r="GH11" s="13"/>
      <c r="GI11" s="14"/>
      <c r="GJ11" s="14"/>
      <c r="GK11" s="13"/>
      <c r="GL11" s="13"/>
      <c r="GM11" s="14"/>
      <c r="GN11" s="14"/>
      <c r="GO11" s="13"/>
      <c r="GP11" s="13"/>
      <c r="GQ11" s="14"/>
      <c r="GR11" s="14"/>
      <c r="GS11" s="13"/>
      <c r="GT11" s="13"/>
      <c r="GU11" s="14"/>
      <c r="GV11" s="14"/>
      <c r="GW11" s="13"/>
      <c r="GX11" s="13"/>
      <c r="GY11" s="14"/>
      <c r="GZ11" s="14"/>
      <c r="HA11" s="13"/>
      <c r="HB11" s="13"/>
      <c r="HC11" s="14"/>
      <c r="HD11" s="14"/>
      <c r="HE11" s="13"/>
      <c r="HF11" s="13"/>
      <c r="HG11" s="14"/>
      <c r="HH11" s="14"/>
      <c r="HI11" s="13"/>
      <c r="HJ11" s="13"/>
      <c r="HK11" s="14"/>
      <c r="HL11" s="14"/>
      <c r="HM11" s="13"/>
      <c r="HN11" s="13"/>
      <c r="HO11" s="14"/>
      <c r="HP11" s="14"/>
      <c r="HQ11" s="13"/>
      <c r="HR11" s="13"/>
      <c r="HS11" s="14"/>
      <c r="HT11" s="14"/>
      <c r="HU11" s="13"/>
      <c r="HV11" s="13"/>
      <c r="HW11" s="14"/>
      <c r="HX11" s="14"/>
      <c r="HY11" s="13"/>
      <c r="HZ11" s="13"/>
      <c r="IA11" s="14"/>
      <c r="IB11" s="14"/>
      <c r="IC11" s="13"/>
      <c r="ID11" s="13"/>
      <c r="IE11" s="14"/>
      <c r="IF11" s="14"/>
      <c r="IG11" s="13"/>
      <c r="IH11" s="13"/>
      <c r="II11" s="14"/>
      <c r="IJ11" s="14"/>
      <c r="IK11" s="13"/>
      <c r="IL11" s="13"/>
      <c r="IM11" s="14"/>
      <c r="IN11" s="14"/>
      <c r="IO11" s="13"/>
      <c r="IP11" s="13"/>
      <c r="IQ11" s="14"/>
      <c r="IR11" s="14"/>
      <c r="IS11" s="13"/>
      <c r="IT11" s="13"/>
      <c r="IU11" s="14"/>
      <c r="IV11" s="14"/>
    </row>
    <row r="12" spans="1:11" s="5" customFormat="1" ht="15.75" customHeight="1">
      <c r="A12" s="15" t="s">
        <v>31</v>
      </c>
      <c r="B12" s="163" t="s">
        <v>3</v>
      </c>
      <c r="C12" s="165" t="s">
        <v>4</v>
      </c>
      <c r="D12" s="167" t="s">
        <v>5</v>
      </c>
      <c r="E12" s="165" t="s">
        <v>6</v>
      </c>
      <c r="F12" s="159" t="s">
        <v>7</v>
      </c>
      <c r="G12" s="160"/>
      <c r="H12" s="169" t="s">
        <v>8</v>
      </c>
      <c r="I12" s="159" t="s">
        <v>24</v>
      </c>
      <c r="J12" s="160"/>
      <c r="K12" s="161" t="s">
        <v>8</v>
      </c>
    </row>
    <row r="13" spans="1:11" s="5" customFormat="1" ht="32.25" thickBot="1">
      <c r="A13" s="16" t="s">
        <v>32</v>
      </c>
      <c r="B13" s="164"/>
      <c r="C13" s="166"/>
      <c r="D13" s="168"/>
      <c r="E13" s="166"/>
      <c r="F13" s="119" t="s">
        <v>9</v>
      </c>
      <c r="G13" s="119" t="s">
        <v>10</v>
      </c>
      <c r="H13" s="162"/>
      <c r="I13" s="119" t="s">
        <v>9</v>
      </c>
      <c r="J13" s="119" t="s">
        <v>10</v>
      </c>
      <c r="K13" s="162"/>
    </row>
    <row r="14" spans="1:11" ht="48.75" customHeight="1">
      <c r="A14" s="17"/>
      <c r="B14" s="34"/>
      <c r="C14" s="39" t="s">
        <v>173</v>
      </c>
      <c r="D14" s="40"/>
      <c r="E14" s="41"/>
      <c r="F14" s="42"/>
      <c r="G14" s="42"/>
      <c r="H14" s="43"/>
      <c r="I14" s="42"/>
      <c r="J14" s="42"/>
      <c r="K14" s="43"/>
    </row>
    <row r="15" spans="1:11" s="1" customFormat="1" ht="15">
      <c r="A15" s="65"/>
      <c r="B15" s="66" t="s">
        <v>22</v>
      </c>
      <c r="C15" s="44" t="s">
        <v>121</v>
      </c>
      <c r="D15" s="45"/>
      <c r="E15" s="46"/>
      <c r="F15" s="47"/>
      <c r="G15" s="47"/>
      <c r="H15" s="48"/>
      <c r="I15" s="47"/>
      <c r="J15" s="47"/>
      <c r="K15" s="48"/>
    </row>
    <row r="16" spans="1:12" s="1" customFormat="1" ht="15">
      <c r="A16" s="67"/>
      <c r="B16" s="68">
        <v>1</v>
      </c>
      <c r="C16" s="49" t="s">
        <v>102</v>
      </c>
      <c r="D16" s="50"/>
      <c r="E16" s="51"/>
      <c r="F16" s="52"/>
      <c r="G16" s="52"/>
      <c r="H16" s="53"/>
      <c r="I16" s="52"/>
      <c r="J16" s="52"/>
      <c r="K16" s="53"/>
      <c r="L16" s="120"/>
    </row>
    <row r="17" spans="1:14" s="1" customFormat="1" ht="42.75" customHeight="1">
      <c r="A17" s="69"/>
      <c r="B17" s="70" t="s">
        <v>0</v>
      </c>
      <c r="C17" s="130" t="s">
        <v>107</v>
      </c>
      <c r="D17" s="50">
        <v>195</v>
      </c>
      <c r="E17" s="51" t="s">
        <v>11</v>
      </c>
      <c r="F17" s="52" t="s">
        <v>114</v>
      </c>
      <c r="G17" s="54"/>
      <c r="H17" s="53">
        <f aca="true" t="shared" si="0" ref="H17:H35">SUM(F17:G17)*D17</f>
        <v>0</v>
      </c>
      <c r="I17" s="52" t="s">
        <v>114</v>
      </c>
      <c r="J17" s="52">
        <f>G17*1.25</f>
        <v>0</v>
      </c>
      <c r="K17" s="53">
        <f aca="true" t="shared" si="1" ref="K17:K35">SUM(I17:J17)*D17</f>
        <v>0</v>
      </c>
      <c r="L17" s="121"/>
      <c r="N17" s="33"/>
    </row>
    <row r="18" spans="1:14" s="1" customFormat="1" ht="45">
      <c r="A18" s="69"/>
      <c r="B18" s="70" t="s">
        <v>1</v>
      </c>
      <c r="C18" s="131" t="s">
        <v>116</v>
      </c>
      <c r="D18" s="50">
        <v>44.5</v>
      </c>
      <c r="E18" s="51" t="s">
        <v>11</v>
      </c>
      <c r="F18" s="52" t="s">
        <v>114</v>
      </c>
      <c r="G18" s="54"/>
      <c r="H18" s="53">
        <f t="shared" si="0"/>
        <v>0</v>
      </c>
      <c r="I18" s="52" t="s">
        <v>114</v>
      </c>
      <c r="J18" s="52">
        <f>G18*1.25</f>
        <v>0</v>
      </c>
      <c r="K18" s="53">
        <f t="shared" si="1"/>
        <v>0</v>
      </c>
      <c r="L18" s="121"/>
      <c r="N18" s="33"/>
    </row>
    <row r="19" spans="1:14" s="1" customFormat="1" ht="30">
      <c r="A19" s="69"/>
      <c r="B19" s="70" t="s">
        <v>14</v>
      </c>
      <c r="C19" s="130" t="s">
        <v>119</v>
      </c>
      <c r="D19" s="50">
        <v>6.5</v>
      </c>
      <c r="E19" s="51" t="s">
        <v>11</v>
      </c>
      <c r="F19" s="52" t="s">
        <v>114</v>
      </c>
      <c r="G19" s="54"/>
      <c r="H19" s="53">
        <f t="shared" si="0"/>
        <v>0</v>
      </c>
      <c r="I19" s="52" t="s">
        <v>114</v>
      </c>
      <c r="J19" s="52">
        <f>G19*1.25</f>
        <v>0</v>
      </c>
      <c r="K19" s="53">
        <f t="shared" si="1"/>
        <v>0</v>
      </c>
      <c r="L19" s="121"/>
      <c r="N19" s="33"/>
    </row>
    <row r="20" spans="1:14" s="1" customFormat="1" ht="30">
      <c r="A20" s="69"/>
      <c r="B20" s="70" t="s">
        <v>15</v>
      </c>
      <c r="C20" s="130" t="s">
        <v>118</v>
      </c>
      <c r="D20" s="50">
        <v>23</v>
      </c>
      <c r="E20" s="51" t="s">
        <v>35</v>
      </c>
      <c r="F20" s="52" t="s">
        <v>114</v>
      </c>
      <c r="G20" s="54"/>
      <c r="H20" s="53">
        <f t="shared" si="0"/>
        <v>0</v>
      </c>
      <c r="I20" s="52" t="s">
        <v>114</v>
      </c>
      <c r="J20" s="52">
        <f>G20*1.25</f>
        <v>0</v>
      </c>
      <c r="K20" s="53">
        <f t="shared" si="1"/>
        <v>0</v>
      </c>
      <c r="L20" s="121"/>
      <c r="N20" s="33"/>
    </row>
    <row r="21" spans="1:14" s="1" customFormat="1" ht="15">
      <c r="A21" s="69"/>
      <c r="B21" s="70" t="s">
        <v>16</v>
      </c>
      <c r="C21" s="130" t="s">
        <v>120</v>
      </c>
      <c r="D21" s="50">
        <v>4</v>
      </c>
      <c r="E21" s="51" t="s">
        <v>103</v>
      </c>
      <c r="F21" s="55"/>
      <c r="G21" s="54"/>
      <c r="H21" s="53">
        <f>SUM(F21:G21)*D21</f>
        <v>0</v>
      </c>
      <c r="I21" s="56">
        <f>F21*1.25</f>
        <v>0</v>
      </c>
      <c r="J21" s="56">
        <f>G21*1.25</f>
        <v>0</v>
      </c>
      <c r="K21" s="53">
        <f>SUM(I21:J21)*D21</f>
        <v>0</v>
      </c>
      <c r="L21" s="121"/>
      <c r="N21" s="33"/>
    </row>
    <row r="22" spans="1:14" s="1" customFormat="1" ht="15">
      <c r="A22" s="69"/>
      <c r="B22" s="68">
        <v>2</v>
      </c>
      <c r="C22" s="132" t="s">
        <v>122</v>
      </c>
      <c r="D22" s="50"/>
      <c r="E22" s="51"/>
      <c r="F22" s="56"/>
      <c r="G22" s="52"/>
      <c r="H22" s="53"/>
      <c r="I22" s="56"/>
      <c r="J22" s="56"/>
      <c r="K22" s="53"/>
      <c r="L22" s="121"/>
      <c r="N22" s="33"/>
    </row>
    <row r="23" spans="1:14" s="1" customFormat="1" ht="80.25" customHeight="1">
      <c r="A23" s="69"/>
      <c r="B23" s="70" t="s">
        <v>57</v>
      </c>
      <c r="C23" s="131" t="s">
        <v>127</v>
      </c>
      <c r="D23" s="50">
        <v>195</v>
      </c>
      <c r="E23" s="51" t="s">
        <v>11</v>
      </c>
      <c r="F23" s="55"/>
      <c r="G23" s="54"/>
      <c r="H23" s="53">
        <f t="shared" si="0"/>
        <v>0</v>
      </c>
      <c r="I23" s="56">
        <f aca="true" t="shared" si="2" ref="I23:I28">F23*1.25</f>
        <v>0</v>
      </c>
      <c r="J23" s="56">
        <f aca="true" t="shared" si="3" ref="J23:J28">G23*1.25</f>
        <v>0</v>
      </c>
      <c r="K23" s="53">
        <f t="shared" si="1"/>
        <v>0</v>
      </c>
      <c r="L23" s="121"/>
      <c r="N23" s="33"/>
    </row>
    <row r="24" spans="1:14" s="1" customFormat="1" ht="30">
      <c r="A24" s="69"/>
      <c r="B24" s="70" t="s">
        <v>58</v>
      </c>
      <c r="C24" s="133" t="s">
        <v>123</v>
      </c>
      <c r="D24" s="50">
        <v>1.4</v>
      </c>
      <c r="E24" s="51" t="s">
        <v>13</v>
      </c>
      <c r="F24" s="55"/>
      <c r="G24" s="54"/>
      <c r="H24" s="53">
        <f t="shared" si="0"/>
        <v>0</v>
      </c>
      <c r="I24" s="56">
        <f t="shared" si="2"/>
        <v>0</v>
      </c>
      <c r="J24" s="56">
        <f t="shared" si="3"/>
        <v>0</v>
      </c>
      <c r="K24" s="53">
        <f t="shared" si="1"/>
        <v>0</v>
      </c>
      <c r="L24" s="121"/>
      <c r="N24" s="33"/>
    </row>
    <row r="25" spans="1:14" s="1" customFormat="1" ht="60">
      <c r="A25" s="69"/>
      <c r="B25" s="70" t="s">
        <v>59</v>
      </c>
      <c r="C25" s="133" t="s">
        <v>113</v>
      </c>
      <c r="D25" s="50">
        <v>107</v>
      </c>
      <c r="E25" s="51" t="s">
        <v>11</v>
      </c>
      <c r="F25" s="55"/>
      <c r="G25" s="54"/>
      <c r="H25" s="53">
        <f t="shared" si="0"/>
        <v>0</v>
      </c>
      <c r="I25" s="56">
        <f t="shared" si="2"/>
        <v>0</v>
      </c>
      <c r="J25" s="56">
        <f t="shared" si="3"/>
        <v>0</v>
      </c>
      <c r="K25" s="53">
        <f t="shared" si="1"/>
        <v>0</v>
      </c>
      <c r="L25" s="121"/>
      <c r="N25" s="33"/>
    </row>
    <row r="26" spans="1:14" s="1" customFormat="1" ht="30">
      <c r="A26" s="69"/>
      <c r="B26" s="70" t="s">
        <v>60</v>
      </c>
      <c r="C26" s="133" t="s">
        <v>124</v>
      </c>
      <c r="D26" s="50">
        <v>14</v>
      </c>
      <c r="E26" s="50" t="s">
        <v>11</v>
      </c>
      <c r="F26" s="55"/>
      <c r="G26" s="54"/>
      <c r="H26" s="53">
        <f t="shared" si="0"/>
        <v>0</v>
      </c>
      <c r="I26" s="56">
        <f t="shared" si="2"/>
        <v>0</v>
      </c>
      <c r="J26" s="56">
        <f t="shared" si="3"/>
        <v>0</v>
      </c>
      <c r="K26" s="53">
        <f t="shared" si="1"/>
        <v>0</v>
      </c>
      <c r="L26" s="121"/>
      <c r="N26" s="33"/>
    </row>
    <row r="27" spans="1:14" s="1" customFormat="1" ht="30">
      <c r="A27" s="69"/>
      <c r="B27" s="70" t="s">
        <v>61</v>
      </c>
      <c r="C27" s="131" t="s">
        <v>126</v>
      </c>
      <c r="D27" s="50">
        <v>195</v>
      </c>
      <c r="E27" s="51" t="s">
        <v>11</v>
      </c>
      <c r="F27" s="55"/>
      <c r="G27" s="54"/>
      <c r="H27" s="53">
        <f t="shared" si="0"/>
        <v>0</v>
      </c>
      <c r="I27" s="56">
        <f t="shared" si="2"/>
        <v>0</v>
      </c>
      <c r="J27" s="56">
        <f t="shared" si="3"/>
        <v>0</v>
      </c>
      <c r="K27" s="53">
        <f t="shared" si="1"/>
        <v>0</v>
      </c>
      <c r="L27" s="121"/>
      <c r="N27" s="33"/>
    </row>
    <row r="28" spans="1:14" s="1" customFormat="1" ht="30">
      <c r="A28" s="69"/>
      <c r="B28" s="70" t="s">
        <v>62</v>
      </c>
      <c r="C28" s="133" t="s">
        <v>125</v>
      </c>
      <c r="D28" s="50">
        <v>11.88</v>
      </c>
      <c r="E28" s="51" t="s">
        <v>11</v>
      </c>
      <c r="F28" s="55"/>
      <c r="G28" s="54"/>
      <c r="H28" s="53">
        <f t="shared" si="0"/>
        <v>0</v>
      </c>
      <c r="I28" s="56">
        <f t="shared" si="2"/>
        <v>0</v>
      </c>
      <c r="J28" s="56">
        <f t="shared" si="3"/>
        <v>0</v>
      </c>
      <c r="K28" s="53">
        <f t="shared" si="1"/>
        <v>0</v>
      </c>
      <c r="L28" s="121"/>
      <c r="N28" s="33"/>
    </row>
    <row r="29" spans="1:14" s="1" customFormat="1" ht="15">
      <c r="A29" s="69"/>
      <c r="B29" s="70">
        <v>3</v>
      </c>
      <c r="C29" s="132" t="s">
        <v>105</v>
      </c>
      <c r="D29" s="50"/>
      <c r="E29" s="51"/>
      <c r="F29" s="56"/>
      <c r="G29" s="56"/>
      <c r="H29" s="53"/>
      <c r="I29" s="56"/>
      <c r="J29" s="56"/>
      <c r="K29" s="53"/>
      <c r="L29" s="121"/>
      <c r="N29" s="33"/>
    </row>
    <row r="30" spans="1:14" s="1" customFormat="1" ht="45">
      <c r="A30" s="69"/>
      <c r="B30" s="70" t="s">
        <v>74</v>
      </c>
      <c r="C30" s="133" t="s">
        <v>108</v>
      </c>
      <c r="D30" s="50">
        <v>44.5</v>
      </c>
      <c r="E30" s="51" t="s">
        <v>11</v>
      </c>
      <c r="F30" s="56" t="s">
        <v>114</v>
      </c>
      <c r="G30" s="55"/>
      <c r="H30" s="53">
        <f t="shared" si="0"/>
        <v>0</v>
      </c>
      <c r="I30" s="56" t="s">
        <v>114</v>
      </c>
      <c r="J30" s="56">
        <f>G30*1.25</f>
        <v>0</v>
      </c>
      <c r="K30" s="53">
        <f t="shared" si="1"/>
        <v>0</v>
      </c>
      <c r="L30" s="121"/>
      <c r="N30" s="33"/>
    </row>
    <row r="31" spans="1:14" s="1" customFormat="1" ht="60">
      <c r="A31" s="69"/>
      <c r="B31" s="70" t="s">
        <v>76</v>
      </c>
      <c r="C31" s="131" t="s">
        <v>117</v>
      </c>
      <c r="D31" s="57">
        <v>5.6</v>
      </c>
      <c r="E31" s="58" t="s">
        <v>11</v>
      </c>
      <c r="F31" s="55"/>
      <c r="G31" s="55"/>
      <c r="H31" s="53">
        <f t="shared" si="0"/>
        <v>0</v>
      </c>
      <c r="I31" s="56">
        <f>F31*1.25</f>
        <v>0</v>
      </c>
      <c r="J31" s="56">
        <f>G31*1.25</f>
        <v>0</v>
      </c>
      <c r="K31" s="53">
        <f t="shared" si="1"/>
        <v>0</v>
      </c>
      <c r="L31" s="121"/>
      <c r="N31" s="33"/>
    </row>
    <row r="32" spans="1:14" s="1" customFormat="1" ht="45">
      <c r="A32" s="69"/>
      <c r="B32" s="70" t="s">
        <v>78</v>
      </c>
      <c r="C32" s="133" t="s">
        <v>109</v>
      </c>
      <c r="D32" s="57">
        <v>2</v>
      </c>
      <c r="E32" s="58" t="s">
        <v>35</v>
      </c>
      <c r="F32" s="55"/>
      <c r="G32" s="55"/>
      <c r="H32" s="53">
        <f t="shared" si="0"/>
        <v>0</v>
      </c>
      <c r="I32" s="56">
        <f>F32*1.25</f>
        <v>0</v>
      </c>
      <c r="J32" s="56">
        <f>G32*1.25</f>
        <v>0</v>
      </c>
      <c r="K32" s="53">
        <f t="shared" si="1"/>
        <v>0</v>
      </c>
      <c r="L32" s="121"/>
      <c r="N32" s="33"/>
    </row>
    <row r="33" spans="1:14" s="1" customFormat="1" ht="15">
      <c r="A33" s="69"/>
      <c r="B33" s="68">
        <v>4</v>
      </c>
      <c r="C33" s="132" t="s">
        <v>106</v>
      </c>
      <c r="D33" s="50"/>
      <c r="E33" s="51"/>
      <c r="F33" s="56"/>
      <c r="G33" s="56"/>
      <c r="H33" s="53"/>
      <c r="I33" s="56"/>
      <c r="J33" s="56"/>
      <c r="K33" s="53"/>
      <c r="L33" s="121"/>
      <c r="N33" s="33"/>
    </row>
    <row r="34" spans="1:14" s="1" customFormat="1" ht="15">
      <c r="A34" s="69"/>
      <c r="B34" s="70" t="s">
        <v>111</v>
      </c>
      <c r="C34" s="133" t="s">
        <v>104</v>
      </c>
      <c r="D34" s="50">
        <v>195</v>
      </c>
      <c r="E34" s="51" t="s">
        <v>11</v>
      </c>
      <c r="F34" s="56" t="s">
        <v>114</v>
      </c>
      <c r="G34" s="54"/>
      <c r="H34" s="53">
        <f>SUM(F34:G34)*D34</f>
        <v>0</v>
      </c>
      <c r="I34" s="56" t="s">
        <v>114</v>
      </c>
      <c r="J34" s="56">
        <f>G34*1.25</f>
        <v>0</v>
      </c>
      <c r="K34" s="53">
        <f>SUM(I34:J34)*D34</f>
        <v>0</v>
      </c>
      <c r="L34" s="121"/>
      <c r="N34" s="33"/>
    </row>
    <row r="35" spans="1:14" s="1" customFormat="1" ht="15">
      <c r="A35" s="69"/>
      <c r="B35" s="70" t="s">
        <v>112</v>
      </c>
      <c r="C35" s="130" t="s">
        <v>110</v>
      </c>
      <c r="D35" s="50">
        <v>23</v>
      </c>
      <c r="E35" s="51" t="s">
        <v>35</v>
      </c>
      <c r="F35" s="56" t="s">
        <v>114</v>
      </c>
      <c r="G35" s="55"/>
      <c r="H35" s="53">
        <f t="shared" si="0"/>
        <v>0</v>
      </c>
      <c r="I35" s="56" t="s">
        <v>114</v>
      </c>
      <c r="J35" s="56">
        <f>G35*1.25</f>
        <v>0</v>
      </c>
      <c r="K35" s="53">
        <f t="shared" si="1"/>
        <v>0</v>
      </c>
      <c r="L35" s="121"/>
      <c r="N35" s="33"/>
    </row>
    <row r="36" spans="1:14" s="1" customFormat="1" ht="15">
      <c r="A36" s="67"/>
      <c r="B36" s="70"/>
      <c r="C36" s="132" t="s">
        <v>115</v>
      </c>
      <c r="D36" s="50"/>
      <c r="E36" s="51"/>
      <c r="F36" s="59">
        <f>SUMPRODUCT(D17:D35,F17:F35)</f>
        <v>0</v>
      </c>
      <c r="G36" s="59">
        <f>SUMPRODUCT(D17:D35,G17:G35)</f>
        <v>0</v>
      </c>
      <c r="H36" s="60">
        <f>F36+G36</f>
        <v>0</v>
      </c>
      <c r="I36" s="59">
        <f>SUMPRODUCT(D17:D35,I17:I35)</f>
        <v>0</v>
      </c>
      <c r="J36" s="59">
        <f>SUMPRODUCT(D17:D35,J17:J35)</f>
        <v>0</v>
      </c>
      <c r="K36" s="60">
        <f>I36+J36</f>
        <v>0</v>
      </c>
      <c r="L36" s="122"/>
      <c r="N36" s="33"/>
    </row>
    <row r="37" spans="1:12" s="1" customFormat="1" ht="15">
      <c r="A37" s="67"/>
      <c r="B37" s="68"/>
      <c r="C37" s="134"/>
      <c r="D37" s="50"/>
      <c r="E37" s="51"/>
      <c r="F37" s="52"/>
      <c r="G37" s="52"/>
      <c r="H37" s="53"/>
      <c r="I37" s="52"/>
      <c r="J37" s="52"/>
      <c r="K37" s="53"/>
      <c r="L37" s="120"/>
    </row>
    <row r="38" spans="1:12" s="1" customFormat="1" ht="15">
      <c r="A38" s="67"/>
      <c r="B38" s="68"/>
      <c r="C38" s="135"/>
      <c r="D38" s="50"/>
      <c r="E38" s="51"/>
      <c r="F38" s="52"/>
      <c r="G38" s="52"/>
      <c r="H38" s="53"/>
      <c r="I38" s="52"/>
      <c r="J38" s="52"/>
      <c r="K38" s="53"/>
      <c r="L38" s="120"/>
    </row>
    <row r="39" spans="1:12" s="36" customFormat="1" ht="30">
      <c r="A39" s="71"/>
      <c r="B39" s="72" t="s">
        <v>23</v>
      </c>
      <c r="C39" s="136" t="s">
        <v>128</v>
      </c>
      <c r="D39" s="61"/>
      <c r="E39" s="62"/>
      <c r="F39" s="63"/>
      <c r="G39" s="63"/>
      <c r="H39" s="64"/>
      <c r="I39" s="63"/>
      <c r="J39" s="63"/>
      <c r="K39" s="64"/>
      <c r="L39" s="123"/>
    </row>
    <row r="40" spans="1:12" s="35" customFormat="1" ht="15">
      <c r="A40" s="74"/>
      <c r="B40" s="100">
        <v>1</v>
      </c>
      <c r="C40" s="135" t="s">
        <v>42</v>
      </c>
      <c r="D40" s="57"/>
      <c r="E40" s="58"/>
      <c r="F40" s="102"/>
      <c r="G40" s="102"/>
      <c r="H40" s="90"/>
      <c r="I40" s="102"/>
      <c r="J40" s="102"/>
      <c r="K40" s="90"/>
      <c r="L40" s="120"/>
    </row>
    <row r="41" spans="1:12" s="35" customFormat="1" ht="30">
      <c r="A41" s="74"/>
      <c r="B41" s="103" t="s">
        <v>0</v>
      </c>
      <c r="C41" s="137" t="s">
        <v>43</v>
      </c>
      <c r="D41" s="104">
        <v>25</v>
      </c>
      <c r="E41" s="103" t="s">
        <v>13</v>
      </c>
      <c r="F41" s="105"/>
      <c r="G41" s="105"/>
      <c r="H41" s="106">
        <f>SUM(F41:G41)*D41</f>
        <v>0</v>
      </c>
      <c r="I41" s="102">
        <f>TRUNC(F41*(1+$K$4),2)</f>
        <v>0</v>
      </c>
      <c r="J41" s="102">
        <f>TRUNC(G41*(1+$K$4),2)</f>
        <v>0</v>
      </c>
      <c r="K41" s="90">
        <f>SUM(I41:J41)*D41</f>
        <v>0</v>
      </c>
      <c r="L41" s="120"/>
    </row>
    <row r="42" spans="1:12" s="35" customFormat="1" ht="30">
      <c r="A42" s="74"/>
      <c r="B42" s="103" t="s">
        <v>1</v>
      </c>
      <c r="C42" s="137" t="s">
        <v>44</v>
      </c>
      <c r="D42" s="104">
        <v>100</v>
      </c>
      <c r="E42" s="103" t="s">
        <v>13</v>
      </c>
      <c r="F42" s="105"/>
      <c r="G42" s="105"/>
      <c r="H42" s="106">
        <f aca="true" t="shared" si="4" ref="H42:H78">SUM(F42:G42)*D42</f>
        <v>0</v>
      </c>
      <c r="I42" s="102">
        <f aca="true" t="shared" si="5" ref="I42:J50">TRUNC(F42*(1+$K$4),2)</f>
        <v>0</v>
      </c>
      <c r="J42" s="102">
        <f t="shared" si="5"/>
        <v>0</v>
      </c>
      <c r="K42" s="90">
        <f aca="true" t="shared" si="6" ref="K42:K88">SUM(I42:J42)*D42</f>
        <v>0</v>
      </c>
      <c r="L42" s="120"/>
    </row>
    <row r="43" spans="1:12" s="35" customFormat="1" ht="30">
      <c r="A43" s="74"/>
      <c r="B43" s="103" t="s">
        <v>14</v>
      </c>
      <c r="C43" s="137" t="s">
        <v>45</v>
      </c>
      <c r="D43" s="104">
        <v>200</v>
      </c>
      <c r="E43" s="103" t="s">
        <v>13</v>
      </c>
      <c r="F43" s="105"/>
      <c r="G43" s="105"/>
      <c r="H43" s="106">
        <f t="shared" si="4"/>
        <v>0</v>
      </c>
      <c r="I43" s="102">
        <f t="shared" si="5"/>
        <v>0</v>
      </c>
      <c r="J43" s="102">
        <f t="shared" si="5"/>
        <v>0</v>
      </c>
      <c r="K43" s="90">
        <f t="shared" si="6"/>
        <v>0</v>
      </c>
      <c r="L43" s="120"/>
    </row>
    <row r="44" spans="1:12" s="35" customFormat="1" ht="15">
      <c r="A44" s="74"/>
      <c r="B44" s="103" t="s">
        <v>15</v>
      </c>
      <c r="C44" s="137" t="s">
        <v>46</v>
      </c>
      <c r="D44" s="104">
        <v>20</v>
      </c>
      <c r="E44" s="103" t="s">
        <v>47</v>
      </c>
      <c r="F44" s="105"/>
      <c r="G44" s="105"/>
      <c r="H44" s="106">
        <f t="shared" si="4"/>
        <v>0</v>
      </c>
      <c r="I44" s="102">
        <f t="shared" si="5"/>
        <v>0</v>
      </c>
      <c r="J44" s="102">
        <f t="shared" si="5"/>
        <v>0</v>
      </c>
      <c r="K44" s="90">
        <f t="shared" si="6"/>
        <v>0</v>
      </c>
      <c r="L44" s="120"/>
    </row>
    <row r="45" spans="1:12" s="35" customFormat="1" ht="25.5" customHeight="1">
      <c r="A45" s="74"/>
      <c r="B45" s="103" t="s">
        <v>16</v>
      </c>
      <c r="C45" s="137" t="s">
        <v>48</v>
      </c>
      <c r="D45" s="104">
        <v>68</v>
      </c>
      <c r="E45" s="103" t="s">
        <v>49</v>
      </c>
      <c r="F45" s="105"/>
      <c r="G45" s="105"/>
      <c r="H45" s="106">
        <f t="shared" si="4"/>
        <v>0</v>
      </c>
      <c r="I45" s="102">
        <f t="shared" si="5"/>
        <v>0</v>
      </c>
      <c r="J45" s="102">
        <f t="shared" si="5"/>
        <v>0</v>
      </c>
      <c r="K45" s="90">
        <f t="shared" si="6"/>
        <v>0</v>
      </c>
      <c r="L45" s="120"/>
    </row>
    <row r="46" spans="1:12" s="35" customFormat="1" ht="25.5" customHeight="1">
      <c r="A46" s="74"/>
      <c r="B46" s="103" t="s">
        <v>17</v>
      </c>
      <c r="C46" s="137" t="s">
        <v>50</v>
      </c>
      <c r="D46" s="104">
        <v>68</v>
      </c>
      <c r="E46" s="103" t="s">
        <v>49</v>
      </c>
      <c r="F46" s="105"/>
      <c r="G46" s="105"/>
      <c r="H46" s="106">
        <f t="shared" si="4"/>
        <v>0</v>
      </c>
      <c r="I46" s="102">
        <f t="shared" si="5"/>
        <v>0</v>
      </c>
      <c r="J46" s="102">
        <f t="shared" si="5"/>
        <v>0</v>
      </c>
      <c r="K46" s="90">
        <f t="shared" si="6"/>
        <v>0</v>
      </c>
      <c r="L46" s="120"/>
    </row>
    <row r="47" spans="1:12" s="35" customFormat="1" ht="60">
      <c r="A47" s="74"/>
      <c r="B47" s="103" t="s">
        <v>19</v>
      </c>
      <c r="C47" s="138" t="s">
        <v>129</v>
      </c>
      <c r="D47" s="104">
        <v>34</v>
      </c>
      <c r="E47" s="103" t="s">
        <v>49</v>
      </c>
      <c r="F47" s="105"/>
      <c r="G47" s="105"/>
      <c r="H47" s="106">
        <f t="shared" si="4"/>
        <v>0</v>
      </c>
      <c r="I47" s="102">
        <f t="shared" si="5"/>
        <v>0</v>
      </c>
      <c r="J47" s="102">
        <f t="shared" si="5"/>
        <v>0</v>
      </c>
      <c r="K47" s="90">
        <f t="shared" si="6"/>
        <v>0</v>
      </c>
      <c r="L47" s="120"/>
    </row>
    <row r="48" spans="1:12" s="35" customFormat="1" ht="15.75" customHeight="1">
      <c r="A48" s="74"/>
      <c r="B48" s="103" t="s">
        <v>51</v>
      </c>
      <c r="C48" s="138" t="s">
        <v>130</v>
      </c>
      <c r="D48" s="104">
        <v>34</v>
      </c>
      <c r="E48" s="103" t="s">
        <v>49</v>
      </c>
      <c r="F48" s="107" t="s">
        <v>12</v>
      </c>
      <c r="G48" s="105"/>
      <c r="H48" s="106">
        <f>SUM(F48:G48)*D48</f>
        <v>0</v>
      </c>
      <c r="I48" s="102" t="s">
        <v>12</v>
      </c>
      <c r="J48" s="102">
        <f>TRUNC(G48*(1+$K$4),2)</f>
        <v>0</v>
      </c>
      <c r="K48" s="90">
        <f>SUM(I48:J48)*D48</f>
        <v>0</v>
      </c>
      <c r="L48" s="120"/>
    </row>
    <row r="49" spans="1:12" s="35" customFormat="1" ht="30">
      <c r="A49" s="74"/>
      <c r="B49" s="103" t="s">
        <v>54</v>
      </c>
      <c r="C49" s="139" t="s">
        <v>52</v>
      </c>
      <c r="D49" s="108">
        <v>2</v>
      </c>
      <c r="E49" s="109" t="s">
        <v>53</v>
      </c>
      <c r="F49" s="110"/>
      <c r="G49" s="55"/>
      <c r="H49" s="111">
        <f>SUM(F49:G49)*D49</f>
        <v>0</v>
      </c>
      <c r="I49" s="102">
        <f t="shared" si="5"/>
        <v>0</v>
      </c>
      <c r="J49" s="102">
        <f>TRUNC(G49*(1+$K$4),2)</f>
        <v>0</v>
      </c>
      <c r="K49" s="90">
        <f>SUM(I49:J49)*D49</f>
        <v>0</v>
      </c>
      <c r="L49" s="120"/>
    </row>
    <row r="50" spans="1:12" s="35" customFormat="1" ht="30">
      <c r="A50" s="74"/>
      <c r="B50" s="103" t="s">
        <v>131</v>
      </c>
      <c r="C50" s="139" t="s">
        <v>55</v>
      </c>
      <c r="D50" s="108">
        <v>2</v>
      </c>
      <c r="E50" s="109" t="s">
        <v>53</v>
      </c>
      <c r="F50" s="110"/>
      <c r="G50" s="55"/>
      <c r="H50" s="111">
        <f>SUM(F50:G50)*D50</f>
        <v>0</v>
      </c>
      <c r="I50" s="102">
        <f t="shared" si="5"/>
        <v>0</v>
      </c>
      <c r="J50" s="102">
        <f>TRUNC(G50*(1+$K$4),2)</f>
        <v>0</v>
      </c>
      <c r="K50" s="90">
        <f>SUM(I50:J50)*D50</f>
        <v>0</v>
      </c>
      <c r="L50" s="120"/>
    </row>
    <row r="51" spans="1:12" s="35" customFormat="1" ht="30">
      <c r="A51" s="74"/>
      <c r="B51" s="100">
        <v>2</v>
      </c>
      <c r="C51" s="135" t="s">
        <v>56</v>
      </c>
      <c r="D51" s="57"/>
      <c r="E51" s="58"/>
      <c r="F51" s="101"/>
      <c r="G51" s="101"/>
      <c r="H51" s="106"/>
      <c r="I51" s="102"/>
      <c r="J51" s="102"/>
      <c r="K51" s="90"/>
      <c r="L51" s="120"/>
    </row>
    <row r="52" spans="1:12" s="35" customFormat="1" ht="15">
      <c r="A52" s="74"/>
      <c r="B52" s="103" t="s">
        <v>57</v>
      </c>
      <c r="C52" s="137" t="s">
        <v>132</v>
      </c>
      <c r="D52" s="104">
        <v>20</v>
      </c>
      <c r="E52" s="103" t="s">
        <v>13</v>
      </c>
      <c r="F52" s="105"/>
      <c r="G52" s="105"/>
      <c r="H52" s="106">
        <f t="shared" si="4"/>
        <v>0</v>
      </c>
      <c r="I52" s="102">
        <f aca="true" t="shared" si="7" ref="I52:J54">TRUNC(F52*(1+$K$4),2)</f>
        <v>0</v>
      </c>
      <c r="J52" s="102">
        <f t="shared" si="7"/>
        <v>0</v>
      </c>
      <c r="K52" s="90">
        <f>SUM(I52:J52)*D52</f>
        <v>0</v>
      </c>
      <c r="L52" s="120"/>
    </row>
    <row r="53" spans="1:12" s="35" customFormat="1" ht="15">
      <c r="A53" s="74"/>
      <c r="B53" s="103" t="s">
        <v>58</v>
      </c>
      <c r="C53" s="137" t="s">
        <v>69</v>
      </c>
      <c r="D53" s="104">
        <v>10</v>
      </c>
      <c r="E53" s="103" t="s">
        <v>66</v>
      </c>
      <c r="F53" s="105"/>
      <c r="G53" s="105"/>
      <c r="H53" s="106">
        <f t="shared" si="4"/>
        <v>0</v>
      </c>
      <c r="I53" s="102">
        <f t="shared" si="7"/>
        <v>0</v>
      </c>
      <c r="J53" s="102">
        <f t="shared" si="7"/>
        <v>0</v>
      </c>
      <c r="K53" s="90">
        <f>SUM(I53:J53)*D53</f>
        <v>0</v>
      </c>
      <c r="L53" s="120"/>
    </row>
    <row r="54" spans="1:12" s="35" customFormat="1" ht="15">
      <c r="A54" s="74"/>
      <c r="B54" s="103" t="s">
        <v>59</v>
      </c>
      <c r="C54" s="137" t="s">
        <v>133</v>
      </c>
      <c r="D54" s="104">
        <v>10</v>
      </c>
      <c r="E54" s="103" t="s">
        <v>53</v>
      </c>
      <c r="F54" s="105"/>
      <c r="G54" s="105"/>
      <c r="H54" s="106">
        <f t="shared" si="4"/>
        <v>0</v>
      </c>
      <c r="I54" s="102">
        <f t="shared" si="7"/>
        <v>0</v>
      </c>
      <c r="J54" s="102">
        <f>TRUNC(G54*(1+$K$4),2)</f>
        <v>0</v>
      </c>
      <c r="K54" s="90">
        <f>SUM(I54:J54)*D54</f>
        <v>0</v>
      </c>
      <c r="L54" s="120"/>
    </row>
    <row r="55" spans="1:12" s="35" customFormat="1" ht="15">
      <c r="A55" s="74"/>
      <c r="B55" s="103" t="s">
        <v>60</v>
      </c>
      <c r="C55" s="137" t="s">
        <v>134</v>
      </c>
      <c r="D55" s="104">
        <v>92</v>
      </c>
      <c r="E55" s="103" t="s">
        <v>53</v>
      </c>
      <c r="F55" s="107" t="s">
        <v>12</v>
      </c>
      <c r="G55" s="105"/>
      <c r="H55" s="106">
        <f>SUM(F55:G55)*D55</f>
        <v>0</v>
      </c>
      <c r="I55" s="102" t="s">
        <v>12</v>
      </c>
      <c r="J55" s="102">
        <f>TRUNC(G55*(1+$K$4),2)</f>
        <v>0</v>
      </c>
      <c r="K55" s="90">
        <f>SUM(I55:J55)*D55</f>
        <v>0</v>
      </c>
      <c r="L55" s="120"/>
    </row>
    <row r="56" spans="1:12" s="35" customFormat="1" ht="15">
      <c r="A56" s="74"/>
      <c r="B56" s="103" t="s">
        <v>61</v>
      </c>
      <c r="C56" s="137" t="s">
        <v>135</v>
      </c>
      <c r="D56" s="104">
        <v>110</v>
      </c>
      <c r="E56" s="103" t="s">
        <v>53</v>
      </c>
      <c r="F56" s="105"/>
      <c r="G56" s="105"/>
      <c r="H56" s="106">
        <f t="shared" si="4"/>
        <v>0</v>
      </c>
      <c r="I56" s="102">
        <f>TRUNC(F56*(1+$K$4),2)</f>
        <v>0</v>
      </c>
      <c r="J56" s="102">
        <f>TRUNC(G56*(1+$K$4),2)</f>
        <v>0</v>
      </c>
      <c r="K56" s="90">
        <f>SUM(I56:J56)*D56</f>
        <v>0</v>
      </c>
      <c r="L56" s="120"/>
    </row>
    <row r="57" spans="1:12" s="35" customFormat="1" ht="30">
      <c r="A57" s="74"/>
      <c r="B57" s="103" t="s">
        <v>62</v>
      </c>
      <c r="C57" s="137" t="s">
        <v>136</v>
      </c>
      <c r="D57" s="104">
        <v>3</v>
      </c>
      <c r="E57" s="103" t="s">
        <v>53</v>
      </c>
      <c r="F57" s="107" t="s">
        <v>12</v>
      </c>
      <c r="G57" s="105"/>
      <c r="H57" s="106">
        <f t="shared" si="4"/>
        <v>0</v>
      </c>
      <c r="I57" s="102" t="s">
        <v>12</v>
      </c>
      <c r="J57" s="102">
        <f aca="true" t="shared" si="8" ref="J57:J85">TRUNC(G57*(1+$K$4),2)</f>
        <v>0</v>
      </c>
      <c r="K57" s="90">
        <f t="shared" si="6"/>
        <v>0</v>
      </c>
      <c r="L57" s="120"/>
    </row>
    <row r="58" spans="1:12" s="35" customFormat="1" ht="45">
      <c r="A58" s="74"/>
      <c r="B58" s="103" t="s">
        <v>63</v>
      </c>
      <c r="C58" s="139" t="s">
        <v>70</v>
      </c>
      <c r="D58" s="108">
        <v>8</v>
      </c>
      <c r="E58" s="109" t="s">
        <v>53</v>
      </c>
      <c r="F58" s="110"/>
      <c r="G58" s="55"/>
      <c r="H58" s="111">
        <f>SUM(F58:G58)*D58</f>
        <v>0</v>
      </c>
      <c r="I58" s="102">
        <f>TRUNC(F58*(1+$K$4),2)</f>
        <v>0</v>
      </c>
      <c r="J58" s="102">
        <f t="shared" si="8"/>
        <v>0</v>
      </c>
      <c r="K58" s="90">
        <f t="shared" si="6"/>
        <v>0</v>
      </c>
      <c r="L58" s="120"/>
    </row>
    <row r="59" spans="1:12" s="35" customFormat="1" ht="30">
      <c r="A59" s="74"/>
      <c r="B59" s="103" t="s">
        <v>64</v>
      </c>
      <c r="C59" s="133" t="s">
        <v>71</v>
      </c>
      <c r="D59" s="57">
        <v>1</v>
      </c>
      <c r="E59" s="58" t="s">
        <v>53</v>
      </c>
      <c r="F59" s="102" t="s">
        <v>12</v>
      </c>
      <c r="G59" s="101"/>
      <c r="H59" s="90">
        <f>SUM(F59:G59)*D59</f>
        <v>0</v>
      </c>
      <c r="I59" s="102" t="s">
        <v>12</v>
      </c>
      <c r="J59" s="102">
        <f t="shared" si="8"/>
        <v>0</v>
      </c>
      <c r="K59" s="90">
        <f t="shared" si="6"/>
        <v>0</v>
      </c>
      <c r="L59" s="120"/>
    </row>
    <row r="60" spans="1:12" s="35" customFormat="1" ht="30">
      <c r="A60" s="74"/>
      <c r="B60" s="103" t="s">
        <v>65</v>
      </c>
      <c r="C60" s="133" t="s">
        <v>72</v>
      </c>
      <c r="D60" s="112">
        <v>20</v>
      </c>
      <c r="E60" s="58" t="s">
        <v>53</v>
      </c>
      <c r="F60" s="129"/>
      <c r="G60" s="129"/>
      <c r="H60" s="90">
        <f>SUM(F60:G60)*D60</f>
        <v>0</v>
      </c>
      <c r="I60" s="102">
        <f>TRUNC(F60*(1+$K$4),2)</f>
        <v>0</v>
      </c>
      <c r="J60" s="102">
        <f t="shared" si="8"/>
        <v>0</v>
      </c>
      <c r="K60" s="90">
        <f t="shared" si="6"/>
        <v>0</v>
      </c>
      <c r="L60" s="120"/>
    </row>
    <row r="61" spans="1:12" s="35" customFormat="1" ht="30">
      <c r="A61" s="74"/>
      <c r="B61" s="103" t="s">
        <v>67</v>
      </c>
      <c r="C61" s="137" t="s">
        <v>137</v>
      </c>
      <c r="D61" s="104">
        <v>100</v>
      </c>
      <c r="E61" s="103" t="s">
        <v>53</v>
      </c>
      <c r="F61" s="105"/>
      <c r="G61" s="105"/>
      <c r="H61" s="106">
        <f>SUM(F61:G61)*D61</f>
        <v>0</v>
      </c>
      <c r="I61" s="102">
        <f>TRUNC(F61*(1+$K$4),2)</f>
        <v>0</v>
      </c>
      <c r="J61" s="102">
        <f t="shared" si="8"/>
        <v>0</v>
      </c>
      <c r="K61" s="90">
        <f t="shared" si="6"/>
        <v>0</v>
      </c>
      <c r="L61" s="120"/>
    </row>
    <row r="62" spans="1:12" s="35" customFormat="1" ht="51" customHeight="1">
      <c r="A62" s="74"/>
      <c r="B62" s="103" t="s">
        <v>68</v>
      </c>
      <c r="C62" s="133" t="s">
        <v>138</v>
      </c>
      <c r="D62" s="57">
        <v>1</v>
      </c>
      <c r="E62" s="58" t="s">
        <v>66</v>
      </c>
      <c r="F62" s="102" t="s">
        <v>12</v>
      </c>
      <c r="G62" s="101"/>
      <c r="H62" s="106">
        <f t="shared" si="4"/>
        <v>0</v>
      </c>
      <c r="I62" s="102" t="s">
        <v>12</v>
      </c>
      <c r="J62" s="102">
        <f t="shared" si="8"/>
        <v>0</v>
      </c>
      <c r="K62" s="90">
        <f t="shared" si="6"/>
        <v>0</v>
      </c>
      <c r="L62" s="120"/>
    </row>
    <row r="63" spans="1:12" s="35" customFormat="1" ht="15.75" customHeight="1">
      <c r="A63" s="74"/>
      <c r="B63" s="100">
        <v>3</v>
      </c>
      <c r="C63" s="135" t="s">
        <v>139</v>
      </c>
      <c r="D63" s="57"/>
      <c r="E63" s="58"/>
      <c r="F63" s="102"/>
      <c r="G63" s="102"/>
      <c r="H63" s="114"/>
      <c r="I63" s="102"/>
      <c r="J63" s="102"/>
      <c r="K63" s="90"/>
      <c r="L63" s="120"/>
    </row>
    <row r="64" spans="1:12" s="35" customFormat="1" ht="31.5" customHeight="1">
      <c r="A64" s="74"/>
      <c r="B64" s="115" t="s">
        <v>74</v>
      </c>
      <c r="C64" s="133" t="s">
        <v>140</v>
      </c>
      <c r="D64" s="116">
        <v>6</v>
      </c>
      <c r="E64" s="115" t="s">
        <v>53</v>
      </c>
      <c r="F64" s="117"/>
      <c r="G64" s="117"/>
      <c r="H64" s="114">
        <f>SUM(F64:G64)*D64</f>
        <v>0</v>
      </c>
      <c r="I64" s="102">
        <f aca="true" t="shared" si="9" ref="I64:J66">TRUNC(F64*(1+$K$4),2)</f>
        <v>0</v>
      </c>
      <c r="J64" s="102">
        <f t="shared" si="9"/>
        <v>0</v>
      </c>
      <c r="K64" s="90">
        <f>SUM(I64:J64)*D64</f>
        <v>0</v>
      </c>
      <c r="L64" s="120"/>
    </row>
    <row r="65" spans="1:12" s="35" customFormat="1" ht="27.75" customHeight="1">
      <c r="A65" s="74"/>
      <c r="B65" s="115" t="s">
        <v>76</v>
      </c>
      <c r="C65" s="140" t="s">
        <v>141</v>
      </c>
      <c r="D65" s="116">
        <v>4</v>
      </c>
      <c r="E65" s="115" t="s">
        <v>53</v>
      </c>
      <c r="F65" s="117"/>
      <c r="G65" s="117"/>
      <c r="H65" s="114">
        <f>SUM(F65:G65)*D65</f>
        <v>0</v>
      </c>
      <c r="I65" s="102">
        <f t="shared" si="9"/>
        <v>0</v>
      </c>
      <c r="J65" s="102">
        <f t="shared" si="9"/>
        <v>0</v>
      </c>
      <c r="K65" s="90">
        <f>SUM(I65:J65)*D65</f>
        <v>0</v>
      </c>
      <c r="L65" s="120"/>
    </row>
    <row r="66" spans="1:12" s="35" customFormat="1" ht="25.5" customHeight="1">
      <c r="A66" s="74"/>
      <c r="B66" s="115" t="s">
        <v>78</v>
      </c>
      <c r="C66" s="133" t="s">
        <v>142</v>
      </c>
      <c r="D66" s="57">
        <v>4</v>
      </c>
      <c r="E66" s="115" t="s">
        <v>53</v>
      </c>
      <c r="F66" s="101"/>
      <c r="G66" s="101"/>
      <c r="H66" s="114">
        <f>SUM(F66:G66)*D66</f>
        <v>0</v>
      </c>
      <c r="I66" s="102">
        <f t="shared" si="9"/>
        <v>0</v>
      </c>
      <c r="J66" s="102">
        <f t="shared" si="9"/>
        <v>0</v>
      </c>
      <c r="K66" s="90">
        <f>SUM(I66:J66)*D66</f>
        <v>0</v>
      </c>
      <c r="L66" s="120"/>
    </row>
    <row r="67" spans="1:12" s="35" customFormat="1" ht="18" customHeight="1">
      <c r="A67" s="74"/>
      <c r="B67" s="115" t="s">
        <v>80</v>
      </c>
      <c r="C67" s="133" t="s">
        <v>143</v>
      </c>
      <c r="D67" s="57">
        <v>1</v>
      </c>
      <c r="E67" s="58" t="s">
        <v>66</v>
      </c>
      <c r="F67" s="102" t="s">
        <v>12</v>
      </c>
      <c r="G67" s="101"/>
      <c r="H67" s="114">
        <f>SUM(F67:G67)*D67</f>
        <v>0</v>
      </c>
      <c r="I67" s="102" t="s">
        <v>12</v>
      </c>
      <c r="J67" s="102">
        <f>TRUNC(G67*(1+$K$4),2)</f>
        <v>0</v>
      </c>
      <c r="K67" s="90">
        <f>SUM(I67:J67)*D67</f>
        <v>0</v>
      </c>
      <c r="L67" s="120"/>
    </row>
    <row r="68" spans="1:12" s="35" customFormat="1" ht="18" customHeight="1">
      <c r="A68" s="74"/>
      <c r="B68" s="115" t="s">
        <v>82</v>
      </c>
      <c r="C68" s="133" t="s">
        <v>144</v>
      </c>
      <c r="D68" s="57">
        <v>2</v>
      </c>
      <c r="E68" s="115" t="s">
        <v>53</v>
      </c>
      <c r="F68" s="101"/>
      <c r="G68" s="101"/>
      <c r="H68" s="114">
        <f>SUM(F68:G68)*D68</f>
        <v>0</v>
      </c>
      <c r="I68" s="102">
        <f>TRUNC(F68*(1+$K$4),2)</f>
        <v>0</v>
      </c>
      <c r="J68" s="102">
        <f>TRUNC(G68*(1+$K$4),2)</f>
        <v>0</v>
      </c>
      <c r="K68" s="90">
        <f>SUM(I68:J68)*D68</f>
        <v>0</v>
      </c>
      <c r="L68" s="120"/>
    </row>
    <row r="69" spans="1:12" s="35" customFormat="1" ht="15">
      <c r="A69" s="74"/>
      <c r="B69" s="100">
        <v>4</v>
      </c>
      <c r="C69" s="135" t="s">
        <v>73</v>
      </c>
      <c r="D69" s="57"/>
      <c r="E69" s="58"/>
      <c r="F69" s="102"/>
      <c r="G69" s="102"/>
      <c r="H69" s="106"/>
      <c r="I69" s="102"/>
      <c r="J69" s="102"/>
      <c r="K69" s="90"/>
      <c r="L69" s="120"/>
    </row>
    <row r="70" spans="1:12" s="35" customFormat="1" ht="15">
      <c r="A70" s="74"/>
      <c r="B70" s="103" t="s">
        <v>111</v>
      </c>
      <c r="C70" s="137" t="s">
        <v>75</v>
      </c>
      <c r="D70" s="104">
        <v>26</v>
      </c>
      <c r="E70" s="103" t="s">
        <v>13</v>
      </c>
      <c r="F70" s="105"/>
      <c r="G70" s="105"/>
      <c r="H70" s="106">
        <f t="shared" si="4"/>
        <v>0</v>
      </c>
      <c r="I70" s="102">
        <f aca="true" t="shared" si="10" ref="I70:I80">TRUNC(F70*(1+$K$4),2)</f>
        <v>0</v>
      </c>
      <c r="J70" s="102">
        <f t="shared" si="8"/>
        <v>0</v>
      </c>
      <c r="K70" s="90">
        <f t="shared" si="6"/>
        <v>0</v>
      </c>
      <c r="L70" s="120"/>
    </row>
    <row r="71" spans="1:12" s="35" customFormat="1" ht="15">
      <c r="A71" s="74"/>
      <c r="B71" s="103" t="s">
        <v>112</v>
      </c>
      <c r="C71" s="137" t="s">
        <v>77</v>
      </c>
      <c r="D71" s="104">
        <v>45</v>
      </c>
      <c r="E71" s="103" t="s">
        <v>13</v>
      </c>
      <c r="F71" s="105"/>
      <c r="G71" s="105"/>
      <c r="H71" s="106">
        <f t="shared" si="4"/>
        <v>0</v>
      </c>
      <c r="I71" s="102">
        <f t="shared" si="10"/>
        <v>0</v>
      </c>
      <c r="J71" s="102">
        <f t="shared" si="8"/>
        <v>0</v>
      </c>
      <c r="K71" s="90">
        <f t="shared" si="6"/>
        <v>0</v>
      </c>
      <c r="L71" s="120"/>
    </row>
    <row r="72" spans="1:12" s="35" customFormat="1" ht="15">
      <c r="A72" s="74"/>
      <c r="B72" s="103" t="s">
        <v>145</v>
      </c>
      <c r="C72" s="137" t="s">
        <v>79</v>
      </c>
      <c r="D72" s="104">
        <v>6</v>
      </c>
      <c r="E72" s="103" t="s">
        <v>53</v>
      </c>
      <c r="F72" s="105"/>
      <c r="G72" s="105"/>
      <c r="H72" s="106">
        <f t="shared" si="4"/>
        <v>0</v>
      </c>
      <c r="I72" s="102">
        <f t="shared" si="10"/>
        <v>0</v>
      </c>
      <c r="J72" s="102">
        <f t="shared" si="8"/>
        <v>0</v>
      </c>
      <c r="K72" s="90">
        <f t="shared" si="6"/>
        <v>0</v>
      </c>
      <c r="L72" s="120"/>
    </row>
    <row r="73" spans="1:12" s="35" customFormat="1" ht="15">
      <c r="A73" s="74"/>
      <c r="B73" s="103" t="s">
        <v>146</v>
      </c>
      <c r="C73" s="137" t="s">
        <v>81</v>
      </c>
      <c r="D73" s="104"/>
      <c r="E73" s="103"/>
      <c r="F73" s="107"/>
      <c r="G73" s="107"/>
      <c r="H73" s="106"/>
      <c r="I73" s="102"/>
      <c r="J73" s="102"/>
      <c r="K73" s="90"/>
      <c r="L73" s="120"/>
    </row>
    <row r="74" spans="1:12" s="35" customFormat="1" ht="15">
      <c r="A74" s="74"/>
      <c r="B74" s="103" t="s">
        <v>147</v>
      </c>
      <c r="C74" s="137" t="s">
        <v>83</v>
      </c>
      <c r="D74" s="104">
        <v>2</v>
      </c>
      <c r="E74" s="103" t="s">
        <v>53</v>
      </c>
      <c r="F74" s="105"/>
      <c r="G74" s="105"/>
      <c r="H74" s="106">
        <f t="shared" si="4"/>
        <v>0</v>
      </c>
      <c r="I74" s="102">
        <f t="shared" si="10"/>
        <v>0</v>
      </c>
      <c r="J74" s="102">
        <f t="shared" si="8"/>
        <v>0</v>
      </c>
      <c r="K74" s="90">
        <f t="shared" si="6"/>
        <v>0</v>
      </c>
      <c r="L74" s="120"/>
    </row>
    <row r="75" spans="1:12" s="35" customFormat="1" ht="15">
      <c r="A75" s="74"/>
      <c r="B75" s="103" t="s">
        <v>148</v>
      </c>
      <c r="C75" s="137" t="s">
        <v>84</v>
      </c>
      <c r="D75" s="104">
        <v>4</v>
      </c>
      <c r="E75" s="103" t="s">
        <v>53</v>
      </c>
      <c r="F75" s="105"/>
      <c r="G75" s="105"/>
      <c r="H75" s="106">
        <f t="shared" si="4"/>
        <v>0</v>
      </c>
      <c r="I75" s="102">
        <f t="shared" si="10"/>
        <v>0</v>
      </c>
      <c r="J75" s="102">
        <f t="shared" si="8"/>
        <v>0</v>
      </c>
      <c r="K75" s="90">
        <f t="shared" si="6"/>
        <v>0</v>
      </c>
      <c r="L75" s="120"/>
    </row>
    <row r="76" spans="1:12" s="35" customFormat="1" ht="15">
      <c r="A76" s="74"/>
      <c r="B76" s="103" t="s">
        <v>149</v>
      </c>
      <c r="C76" s="137" t="s">
        <v>85</v>
      </c>
      <c r="D76" s="104">
        <v>18</v>
      </c>
      <c r="E76" s="103" t="s">
        <v>53</v>
      </c>
      <c r="F76" s="105"/>
      <c r="G76" s="105"/>
      <c r="H76" s="106">
        <f t="shared" si="4"/>
        <v>0</v>
      </c>
      <c r="I76" s="102">
        <f t="shared" si="10"/>
        <v>0</v>
      </c>
      <c r="J76" s="102">
        <f t="shared" si="8"/>
        <v>0</v>
      </c>
      <c r="K76" s="90">
        <f t="shared" si="6"/>
        <v>0</v>
      </c>
      <c r="L76" s="120"/>
    </row>
    <row r="77" spans="1:12" s="35" customFormat="1" ht="26.25" customHeight="1">
      <c r="A77" s="74"/>
      <c r="B77" s="103" t="s">
        <v>150</v>
      </c>
      <c r="C77" s="137" t="s">
        <v>86</v>
      </c>
      <c r="D77" s="104">
        <v>1800</v>
      </c>
      <c r="E77" s="103" t="s">
        <v>13</v>
      </c>
      <c r="F77" s="105"/>
      <c r="G77" s="105"/>
      <c r="H77" s="106">
        <f t="shared" si="4"/>
        <v>0</v>
      </c>
      <c r="I77" s="102">
        <f t="shared" si="10"/>
        <v>0</v>
      </c>
      <c r="J77" s="102">
        <f t="shared" si="8"/>
        <v>0</v>
      </c>
      <c r="K77" s="90">
        <f t="shared" si="6"/>
        <v>0</v>
      </c>
      <c r="L77" s="120"/>
    </row>
    <row r="78" spans="1:12" s="35" customFormat="1" ht="15">
      <c r="A78" s="74"/>
      <c r="B78" s="103" t="s">
        <v>151</v>
      </c>
      <c r="C78" s="137" t="s">
        <v>87</v>
      </c>
      <c r="D78" s="104">
        <v>70</v>
      </c>
      <c r="E78" s="103" t="s">
        <v>49</v>
      </c>
      <c r="F78" s="105"/>
      <c r="G78" s="105"/>
      <c r="H78" s="106">
        <f t="shared" si="4"/>
        <v>0</v>
      </c>
      <c r="I78" s="102">
        <f t="shared" si="10"/>
        <v>0</v>
      </c>
      <c r="J78" s="102">
        <f t="shared" si="8"/>
        <v>0</v>
      </c>
      <c r="K78" s="90">
        <f t="shared" si="6"/>
        <v>0</v>
      </c>
      <c r="L78" s="120"/>
    </row>
    <row r="79" spans="1:12" s="35" customFormat="1" ht="30">
      <c r="A79" s="74"/>
      <c r="B79" s="103" t="s">
        <v>152</v>
      </c>
      <c r="C79" s="139" t="s">
        <v>88</v>
      </c>
      <c r="D79" s="108">
        <v>6</v>
      </c>
      <c r="E79" s="109" t="s">
        <v>53</v>
      </c>
      <c r="F79" s="110"/>
      <c r="G79" s="55"/>
      <c r="H79" s="111">
        <f aca="true" t="shared" si="11" ref="H79:H88">SUM(F79:G79)*D79</f>
        <v>0</v>
      </c>
      <c r="I79" s="102">
        <f t="shared" si="10"/>
        <v>0</v>
      </c>
      <c r="J79" s="102">
        <f t="shared" si="8"/>
        <v>0</v>
      </c>
      <c r="K79" s="90">
        <f t="shared" si="6"/>
        <v>0</v>
      </c>
      <c r="L79" s="120"/>
    </row>
    <row r="80" spans="1:12" s="35" customFormat="1" ht="15">
      <c r="A80" s="74"/>
      <c r="B80" s="103" t="s">
        <v>153</v>
      </c>
      <c r="C80" s="139" t="s">
        <v>89</v>
      </c>
      <c r="D80" s="108">
        <v>2</v>
      </c>
      <c r="E80" s="109" t="s">
        <v>53</v>
      </c>
      <c r="F80" s="110"/>
      <c r="G80" s="55"/>
      <c r="H80" s="111">
        <f t="shared" si="11"/>
        <v>0</v>
      </c>
      <c r="I80" s="102">
        <f t="shared" si="10"/>
        <v>0</v>
      </c>
      <c r="J80" s="102">
        <f t="shared" si="8"/>
        <v>0</v>
      </c>
      <c r="K80" s="90">
        <f t="shared" si="6"/>
        <v>0</v>
      </c>
      <c r="L80" s="120"/>
    </row>
    <row r="81" spans="1:12" s="35" customFormat="1" ht="15">
      <c r="A81" s="74"/>
      <c r="B81" s="103" t="s">
        <v>154</v>
      </c>
      <c r="C81" s="139" t="s">
        <v>155</v>
      </c>
      <c r="D81" s="108">
        <v>4</v>
      </c>
      <c r="E81" s="109" t="s">
        <v>53</v>
      </c>
      <c r="F81" s="128" t="s">
        <v>12</v>
      </c>
      <c r="G81" s="55"/>
      <c r="H81" s="111">
        <f t="shared" si="11"/>
        <v>0</v>
      </c>
      <c r="I81" s="102" t="s">
        <v>12</v>
      </c>
      <c r="J81" s="102">
        <f t="shared" si="8"/>
        <v>0</v>
      </c>
      <c r="K81" s="90">
        <f t="shared" si="6"/>
        <v>0</v>
      </c>
      <c r="L81" s="120"/>
    </row>
    <row r="82" spans="1:12" s="35" customFormat="1" ht="15">
      <c r="A82" s="74"/>
      <c r="B82" s="103" t="s">
        <v>156</v>
      </c>
      <c r="C82" s="139" t="s">
        <v>90</v>
      </c>
      <c r="D82" s="108">
        <v>1</v>
      </c>
      <c r="E82" s="109" t="s">
        <v>53</v>
      </c>
      <c r="F82" s="110"/>
      <c r="G82" s="55"/>
      <c r="H82" s="111">
        <f t="shared" si="11"/>
        <v>0</v>
      </c>
      <c r="I82" s="102">
        <f>TRUNC(F82*(1+$K$4),2)</f>
        <v>0</v>
      </c>
      <c r="J82" s="102">
        <f t="shared" si="8"/>
        <v>0</v>
      </c>
      <c r="K82" s="90">
        <f t="shared" si="6"/>
        <v>0</v>
      </c>
      <c r="L82" s="120"/>
    </row>
    <row r="83" spans="1:12" s="35" customFormat="1" ht="30">
      <c r="A83" s="74"/>
      <c r="B83" s="103" t="s">
        <v>157</v>
      </c>
      <c r="C83" s="139" t="s">
        <v>91</v>
      </c>
      <c r="D83" s="108">
        <v>1</v>
      </c>
      <c r="E83" s="109" t="s">
        <v>53</v>
      </c>
      <c r="F83" s="128" t="s">
        <v>12</v>
      </c>
      <c r="G83" s="55"/>
      <c r="H83" s="111">
        <f t="shared" si="11"/>
        <v>0</v>
      </c>
      <c r="I83" s="102" t="s">
        <v>12</v>
      </c>
      <c r="J83" s="102">
        <f t="shared" si="8"/>
        <v>0</v>
      </c>
      <c r="K83" s="90">
        <f t="shared" si="6"/>
        <v>0</v>
      </c>
      <c r="L83" s="120"/>
    </row>
    <row r="84" spans="1:12" s="35" customFormat="1" ht="15">
      <c r="A84" s="74"/>
      <c r="B84" s="103" t="s">
        <v>158</v>
      </c>
      <c r="C84" s="139" t="s">
        <v>159</v>
      </c>
      <c r="D84" s="108">
        <v>4</v>
      </c>
      <c r="E84" s="109" t="s">
        <v>53</v>
      </c>
      <c r="F84" s="110"/>
      <c r="G84" s="55"/>
      <c r="H84" s="111">
        <f t="shared" si="11"/>
        <v>0</v>
      </c>
      <c r="I84" s="102">
        <f>TRUNC(F84*(1+$K$4),2)</f>
        <v>0</v>
      </c>
      <c r="J84" s="102">
        <f t="shared" si="8"/>
        <v>0</v>
      </c>
      <c r="K84" s="90">
        <f t="shared" si="6"/>
        <v>0</v>
      </c>
      <c r="L84" s="120"/>
    </row>
    <row r="85" spans="1:12" s="35" customFormat="1" ht="15">
      <c r="A85" s="74"/>
      <c r="B85" s="103" t="s">
        <v>160</v>
      </c>
      <c r="C85" s="139" t="s">
        <v>92</v>
      </c>
      <c r="D85" s="108">
        <v>68</v>
      </c>
      <c r="E85" s="109" t="s">
        <v>53</v>
      </c>
      <c r="F85" s="128" t="s">
        <v>12</v>
      </c>
      <c r="G85" s="55"/>
      <c r="H85" s="111">
        <f t="shared" si="11"/>
        <v>0</v>
      </c>
      <c r="I85" s="102" t="s">
        <v>12</v>
      </c>
      <c r="J85" s="102">
        <f t="shared" si="8"/>
        <v>0</v>
      </c>
      <c r="K85" s="90">
        <f t="shared" si="6"/>
        <v>0</v>
      </c>
      <c r="L85" s="120"/>
    </row>
    <row r="86" spans="1:15" s="38" customFormat="1" ht="15">
      <c r="A86" s="118"/>
      <c r="B86" s="103" t="s">
        <v>161</v>
      </c>
      <c r="C86" s="133" t="s">
        <v>93</v>
      </c>
      <c r="D86" s="112">
        <v>2</v>
      </c>
      <c r="E86" s="58" t="s">
        <v>53</v>
      </c>
      <c r="F86" s="129"/>
      <c r="G86" s="129"/>
      <c r="H86" s="90">
        <f t="shared" si="11"/>
        <v>0</v>
      </c>
      <c r="I86" s="102">
        <f aca="true" t="shared" si="12" ref="I86:J88">TRUNC(F86*(1+$K$4),2)</f>
        <v>0</v>
      </c>
      <c r="J86" s="102">
        <f t="shared" si="12"/>
        <v>0</v>
      </c>
      <c r="K86" s="90">
        <f t="shared" si="6"/>
        <v>0</v>
      </c>
      <c r="L86" s="120"/>
      <c r="M86" s="35"/>
      <c r="N86" s="35"/>
      <c r="O86" s="35"/>
    </row>
    <row r="87" spans="1:15" s="38" customFormat="1" ht="15">
      <c r="A87" s="118"/>
      <c r="B87" s="103" t="s">
        <v>162</v>
      </c>
      <c r="C87" s="133" t="s">
        <v>94</v>
      </c>
      <c r="D87" s="112">
        <v>3</v>
      </c>
      <c r="E87" s="58" t="s">
        <v>53</v>
      </c>
      <c r="F87" s="113" t="s">
        <v>12</v>
      </c>
      <c r="G87" s="129"/>
      <c r="H87" s="90">
        <f t="shared" si="11"/>
        <v>0</v>
      </c>
      <c r="I87" s="102" t="s">
        <v>12</v>
      </c>
      <c r="J87" s="102">
        <f t="shared" si="12"/>
        <v>0</v>
      </c>
      <c r="K87" s="90">
        <f t="shared" si="6"/>
        <v>0</v>
      </c>
      <c r="L87" s="120"/>
      <c r="M87" s="35"/>
      <c r="N87" s="37"/>
      <c r="O87" s="35"/>
    </row>
    <row r="88" spans="1:12" s="35" customFormat="1" ht="27.75" customHeight="1">
      <c r="A88" s="73"/>
      <c r="B88" s="103" t="s">
        <v>163</v>
      </c>
      <c r="C88" s="133" t="s">
        <v>164</v>
      </c>
      <c r="D88" s="57">
        <v>1</v>
      </c>
      <c r="E88" s="58" t="s">
        <v>66</v>
      </c>
      <c r="F88" s="101"/>
      <c r="G88" s="101"/>
      <c r="H88" s="90">
        <f t="shared" si="11"/>
        <v>0</v>
      </c>
      <c r="I88" s="102">
        <f t="shared" si="12"/>
        <v>0</v>
      </c>
      <c r="J88" s="102">
        <f t="shared" si="12"/>
        <v>0</v>
      </c>
      <c r="K88" s="90">
        <f t="shared" si="6"/>
        <v>0</v>
      </c>
      <c r="L88" s="120"/>
    </row>
    <row r="89" spans="1:12" s="35" customFormat="1" ht="13.5" customHeight="1">
      <c r="A89" s="73"/>
      <c r="B89" s="70"/>
      <c r="C89" s="141" t="s">
        <v>165</v>
      </c>
      <c r="D89" s="50"/>
      <c r="E89" s="82"/>
      <c r="F89" s="59">
        <f>SUMPRODUCT(D41:D88,F41:F88)</f>
        <v>0</v>
      </c>
      <c r="G89" s="59">
        <f>SUMPRODUCT(D41:D88,G41:G88)</f>
        <v>0</v>
      </c>
      <c r="H89" s="59">
        <f>SUM(H41:H88)</f>
        <v>0</v>
      </c>
      <c r="I89" s="59">
        <f>SUMPRODUCT(D41:D88,I41:I88)</f>
        <v>0</v>
      </c>
      <c r="J89" s="59">
        <f>SUMPRODUCT(D41:D88,J41:J88)</f>
        <v>0</v>
      </c>
      <c r="K89" s="59">
        <f>SUM(K41:K88)</f>
        <v>0</v>
      </c>
      <c r="L89" s="120"/>
    </row>
    <row r="90" spans="1:12" s="1" customFormat="1" ht="13.5" customHeight="1">
      <c r="A90" s="73"/>
      <c r="B90" s="70"/>
      <c r="C90" s="141"/>
      <c r="D90" s="50"/>
      <c r="E90" s="82"/>
      <c r="F90" s="59"/>
      <c r="G90" s="59"/>
      <c r="H90" s="59"/>
      <c r="I90" s="59"/>
      <c r="J90" s="59"/>
      <c r="K90" s="59"/>
      <c r="L90" s="124"/>
    </row>
    <row r="91" spans="1:12" s="18" customFormat="1" ht="15.75">
      <c r="A91" s="74"/>
      <c r="B91" s="75" t="s">
        <v>41</v>
      </c>
      <c r="C91" s="142" t="s">
        <v>20</v>
      </c>
      <c r="D91" s="83"/>
      <c r="E91" s="84"/>
      <c r="F91" s="85"/>
      <c r="G91" s="85"/>
      <c r="H91" s="86"/>
      <c r="I91" s="87"/>
      <c r="J91" s="87"/>
      <c r="K91" s="86"/>
      <c r="L91" s="125"/>
    </row>
    <row r="92" spans="1:12" s="18" customFormat="1" ht="15.75">
      <c r="A92" s="74"/>
      <c r="B92" s="75">
        <v>1</v>
      </c>
      <c r="C92" s="142" t="s">
        <v>33</v>
      </c>
      <c r="D92" s="83"/>
      <c r="E92" s="84"/>
      <c r="F92" s="85"/>
      <c r="G92" s="85"/>
      <c r="H92" s="86"/>
      <c r="I92" s="87"/>
      <c r="J92" s="87"/>
      <c r="K92" s="86"/>
      <c r="L92" s="125"/>
    </row>
    <row r="93" spans="1:12" s="18" customFormat="1" ht="45">
      <c r="A93" s="74"/>
      <c r="B93" s="75" t="s">
        <v>0</v>
      </c>
      <c r="C93" s="136" t="s">
        <v>40</v>
      </c>
      <c r="D93" s="83"/>
      <c r="E93" s="84"/>
      <c r="F93" s="85"/>
      <c r="G93" s="85"/>
      <c r="H93" s="86"/>
      <c r="I93" s="87"/>
      <c r="J93" s="87"/>
      <c r="K93" s="86"/>
      <c r="L93" s="125"/>
    </row>
    <row r="94" spans="1:12" s="1" customFormat="1" ht="165" customHeight="1">
      <c r="A94" s="73"/>
      <c r="B94" s="76" t="s">
        <v>34</v>
      </c>
      <c r="C94" s="133" t="s">
        <v>99</v>
      </c>
      <c r="D94" s="57">
        <v>1</v>
      </c>
      <c r="E94" s="58" t="s">
        <v>35</v>
      </c>
      <c r="F94" s="89"/>
      <c r="G94" s="89"/>
      <c r="H94" s="90">
        <f aca="true" t="shared" si="13" ref="H94:H99">SUM(F94:G94)*D94</f>
        <v>0</v>
      </c>
      <c r="I94" s="91">
        <f>TRUNC(F94*(1+$K$4),2)</f>
        <v>0</v>
      </c>
      <c r="J94" s="91">
        <f aca="true" t="shared" si="14" ref="I94:J97">TRUNC(G94*(1+$K$4),2)</f>
        <v>0</v>
      </c>
      <c r="K94" s="92">
        <f aca="true" t="shared" si="15" ref="K94:K99">SUM(I94:J94)*D94</f>
        <v>0</v>
      </c>
      <c r="L94" s="124"/>
    </row>
    <row r="95" spans="1:12" s="1" customFormat="1" ht="180">
      <c r="A95" s="73"/>
      <c r="B95" s="76" t="s">
        <v>36</v>
      </c>
      <c r="C95" s="133" t="s">
        <v>95</v>
      </c>
      <c r="D95" s="57">
        <v>2</v>
      </c>
      <c r="E95" s="58" t="s">
        <v>35</v>
      </c>
      <c r="F95" s="89"/>
      <c r="G95" s="89"/>
      <c r="H95" s="90">
        <f>SUM(F95:G95)*D95</f>
        <v>0</v>
      </c>
      <c r="I95" s="91">
        <f>TRUNC(F95*(1+$K$4),2)</f>
        <v>0</v>
      </c>
      <c r="J95" s="91">
        <f>TRUNC(G95*(1+$K$4),2)</f>
        <v>0</v>
      </c>
      <c r="K95" s="92">
        <f>SUM(I95:J95)*D95</f>
        <v>0</v>
      </c>
      <c r="L95" s="124"/>
    </row>
    <row r="96" spans="1:12" s="1" customFormat="1" ht="30">
      <c r="A96" s="73"/>
      <c r="B96" s="76" t="s">
        <v>37</v>
      </c>
      <c r="C96" s="133" t="s">
        <v>39</v>
      </c>
      <c r="D96" s="57">
        <v>1</v>
      </c>
      <c r="E96" s="58" t="s">
        <v>35</v>
      </c>
      <c r="F96" s="89"/>
      <c r="G96" s="89"/>
      <c r="H96" s="90">
        <f t="shared" si="13"/>
        <v>0</v>
      </c>
      <c r="I96" s="91">
        <f t="shared" si="14"/>
        <v>0</v>
      </c>
      <c r="J96" s="91">
        <f t="shared" si="14"/>
        <v>0</v>
      </c>
      <c r="K96" s="92">
        <f t="shared" si="15"/>
        <v>0</v>
      </c>
      <c r="L96" s="124"/>
    </row>
    <row r="97" spans="1:12" s="1" customFormat="1" ht="30">
      <c r="A97" s="73"/>
      <c r="B97" s="76" t="s">
        <v>38</v>
      </c>
      <c r="C97" s="133" t="s">
        <v>96</v>
      </c>
      <c r="D97" s="57">
        <v>2</v>
      </c>
      <c r="E97" s="58" t="s">
        <v>35</v>
      </c>
      <c r="F97" s="89"/>
      <c r="G97" s="89"/>
      <c r="H97" s="90">
        <f t="shared" si="13"/>
        <v>0</v>
      </c>
      <c r="I97" s="91">
        <f t="shared" si="14"/>
        <v>0</v>
      </c>
      <c r="J97" s="91">
        <f t="shared" si="14"/>
        <v>0</v>
      </c>
      <c r="K97" s="92">
        <f t="shared" si="15"/>
        <v>0</v>
      </c>
      <c r="L97" s="124"/>
    </row>
    <row r="98" spans="1:12" s="1" customFormat="1" ht="45">
      <c r="A98" s="73"/>
      <c r="B98" s="76" t="s">
        <v>100</v>
      </c>
      <c r="C98" s="133" t="s">
        <v>97</v>
      </c>
      <c r="D98" s="57">
        <v>3</v>
      </c>
      <c r="E98" s="58" t="s">
        <v>35</v>
      </c>
      <c r="F98" s="89"/>
      <c r="G98" s="89"/>
      <c r="H98" s="90">
        <f t="shared" si="13"/>
        <v>0</v>
      </c>
      <c r="I98" s="91">
        <f>TRUNC(F98*(1+$K$4),2)</f>
        <v>0</v>
      </c>
      <c r="J98" s="91">
        <f>TRUNC(G98*(1+$K$4),2)</f>
        <v>0</v>
      </c>
      <c r="K98" s="92">
        <f t="shared" si="15"/>
        <v>0</v>
      </c>
      <c r="L98" s="126"/>
    </row>
    <row r="99" spans="1:12" s="1" customFormat="1" ht="45">
      <c r="A99" s="51"/>
      <c r="B99" s="76" t="s">
        <v>101</v>
      </c>
      <c r="C99" s="133" t="s">
        <v>98</v>
      </c>
      <c r="D99" s="57">
        <v>2</v>
      </c>
      <c r="E99" s="58" t="s">
        <v>35</v>
      </c>
      <c r="F99" s="89"/>
      <c r="G99" s="89"/>
      <c r="H99" s="90">
        <f t="shared" si="13"/>
        <v>0</v>
      </c>
      <c r="I99" s="91">
        <f>TRUNC(F99*(1+$K$4),2)</f>
        <v>0</v>
      </c>
      <c r="J99" s="91">
        <f>TRUNC(G99*(1+$K$4),2)</f>
        <v>0</v>
      </c>
      <c r="K99" s="92">
        <f t="shared" si="15"/>
        <v>0</v>
      </c>
      <c r="L99" s="126"/>
    </row>
    <row r="100" spans="1:12" s="19" customFormat="1" ht="15.75">
      <c r="A100" s="77"/>
      <c r="B100" s="78"/>
      <c r="C100" s="88"/>
      <c r="D100" s="93"/>
      <c r="E100" s="94"/>
      <c r="F100" s="95"/>
      <c r="G100" s="95"/>
      <c r="H100" s="95"/>
      <c r="I100" s="95"/>
      <c r="J100" s="95"/>
      <c r="K100" s="95"/>
      <c r="L100" s="127"/>
    </row>
    <row r="101" spans="1:12" s="20" customFormat="1" ht="15.75">
      <c r="A101" s="51"/>
      <c r="B101" s="79"/>
      <c r="C101" s="81" t="s">
        <v>21</v>
      </c>
      <c r="D101" s="50"/>
      <c r="E101" s="82"/>
      <c r="F101" s="59">
        <f>SUMPRODUCT(D94:D100,F94:F100)</f>
        <v>0</v>
      </c>
      <c r="G101" s="59">
        <f>SUMPRODUCT(D94:D100,G94:G100)</f>
        <v>0</v>
      </c>
      <c r="H101" s="59">
        <f>SUM(H94:H100)</f>
        <v>0</v>
      </c>
      <c r="I101" s="96">
        <f>SUMPRODUCT(D94:D100,I94:I100)</f>
        <v>0</v>
      </c>
      <c r="J101" s="96">
        <f>SUMPRODUCT(D94:D100,J94:J100)</f>
        <v>0</v>
      </c>
      <c r="K101" s="47">
        <f>SUM(K94:K100)</f>
        <v>0</v>
      </c>
      <c r="L101" s="124"/>
    </row>
    <row r="102" spans="1:12" s="21" customFormat="1" ht="15.75">
      <c r="A102" s="65"/>
      <c r="B102" s="80"/>
      <c r="C102" s="97" t="s">
        <v>18</v>
      </c>
      <c r="D102" s="98"/>
      <c r="E102" s="98"/>
      <c r="F102" s="85">
        <f aca="true" t="shared" si="16" ref="F102:K102">F36+F89+F101</f>
        <v>0</v>
      </c>
      <c r="G102" s="85">
        <f t="shared" si="16"/>
        <v>0</v>
      </c>
      <c r="H102" s="85">
        <f t="shared" si="16"/>
        <v>0</v>
      </c>
      <c r="I102" s="85">
        <f t="shared" si="16"/>
        <v>0</v>
      </c>
      <c r="J102" s="85">
        <f t="shared" si="16"/>
        <v>0</v>
      </c>
      <c r="K102" s="85">
        <f t="shared" si="16"/>
        <v>0</v>
      </c>
      <c r="L102" s="99"/>
    </row>
    <row r="103" spans="1:12" s="21" customFormat="1" ht="15.75">
      <c r="A103" s="65"/>
      <c r="B103" s="80"/>
      <c r="C103" s="149" t="s">
        <v>172</v>
      </c>
      <c r="D103" s="150"/>
      <c r="E103" s="150"/>
      <c r="F103" s="150"/>
      <c r="G103" s="150"/>
      <c r="H103" s="150"/>
      <c r="I103" s="150"/>
      <c r="J103" s="150"/>
      <c r="K103" s="151"/>
      <c r="L103" s="99"/>
    </row>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sheetData>
  <sheetProtection password="C690" sheet="1"/>
  <mergeCells count="23">
    <mergeCell ref="K12:K13"/>
    <mergeCell ref="B12:B13"/>
    <mergeCell ref="C12:C13"/>
    <mergeCell ref="D12:D13"/>
    <mergeCell ref="E12:E13"/>
    <mergeCell ref="F12:G12"/>
    <mergeCell ref="H12:H13"/>
    <mergeCell ref="A6:H6"/>
    <mergeCell ref="C103:K103"/>
    <mergeCell ref="I6:J6"/>
    <mergeCell ref="A7:H7"/>
    <mergeCell ref="A9:K9"/>
    <mergeCell ref="A10:B10"/>
    <mergeCell ref="A11:B11"/>
    <mergeCell ref="E11:F11"/>
    <mergeCell ref="J11:K11"/>
    <mergeCell ref="I12:J12"/>
    <mergeCell ref="A1:H2"/>
    <mergeCell ref="I1:K2"/>
    <mergeCell ref="A3:H3"/>
    <mergeCell ref="A4:H4"/>
    <mergeCell ref="I4:J4"/>
    <mergeCell ref="A5:H5"/>
  </mergeCells>
  <printOptions horizontalCentered="1" verticalCentered="1"/>
  <pageMargins left="0.2755905511811024" right="0.5118110236220472" top="0.7874015748031497" bottom="0.7874015748031497" header="0.31496062992125984" footer="0.31496062992125984"/>
  <pageSetup fitToHeight="20" horizontalDpi="600" verticalDpi="600" orientation="landscape" paperSize="9" scale="66" r:id="rId3"/>
  <headerFooter>
    <oddHeader>&amp;L&amp;G
&amp;CUNIDADE DE ENGENHARIA
GPOI &amp;R&amp;12PROCESSO Nº 0000438/2018
FOLHA &amp;P/&amp;N
[ED. CHASE 13º ANDAR]</oddHeader>
    <oddFooter>&amp;LÁREA:                                  EXEC.:                                                                    CONF.:                                AUTORIZ.:&amp;R          &amp;D  
&amp;Z&amp;F</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Marcos Andre</dc:creator>
  <cp:keywords/>
  <dc:description/>
  <cp:lastModifiedBy>Rodrigo De Souza Da Silva</cp:lastModifiedBy>
  <cp:lastPrinted>2018-10-18T15:44:48Z</cp:lastPrinted>
  <dcterms:created xsi:type="dcterms:W3CDTF">2000-05-25T11:19:14Z</dcterms:created>
  <dcterms:modified xsi:type="dcterms:W3CDTF">2018-12-06T17:36:47Z</dcterms:modified>
  <cp:category/>
  <cp:version/>
  <cp:contentType/>
  <cp:contentStatus/>
</cp:coreProperties>
</file>